
<file path=[Content_Types].xml><?xml version="1.0" encoding="utf-8"?>
<Types xmlns="http://schemas.openxmlformats.org/package/2006/content-types">
  <Default Extension="bin" ContentType="application/vnd.openxmlformats-officedocument.spreadsheetml.printerSettings"/>
  <Default Extension="jpeg" ContentType="image/jpeg"/>
  <Default Extension="emf" ContentType="image/x-emf"/>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harts/chart1.xml" ContentType="application/vnd.openxmlformats-officedocument.drawingml.chart+xml"/>
  <Override PartName="/xl/drawings/drawing8.xml" ContentType="application/vnd.openxmlformats-officedocument.drawingml.chartshapes+xml"/>
  <Override PartName="/xl/charts/chart2.xml" ContentType="application/vnd.openxmlformats-officedocument.drawingml.chart+xml"/>
  <Override PartName="/xl/drawings/drawing9.xml" ContentType="application/vnd.openxmlformats-officedocument.drawingml.chartshapes+xml"/>
  <Override PartName="/xl/charts/chart3.xml" ContentType="application/vnd.openxmlformats-officedocument.drawingml.chart+xml"/>
  <Override PartName="/xl/drawings/drawing10.xml" ContentType="application/vnd.openxmlformats-officedocument.drawingml.chartshapes+xml"/>
  <Override PartName="/xl/charts/chart4.xml" ContentType="application/vnd.openxmlformats-officedocument.drawingml.chart+xml"/>
  <Override PartName="/xl/drawings/drawing11.xml" ContentType="application/vnd.openxmlformats-officedocument.drawingml.chartshapes+xml"/>
  <Override PartName="/xl/drawings/drawing12.xml" ContentType="application/vnd.openxmlformats-officedocument.drawing+xml"/>
  <Override PartName="/xl/drawings/drawing13.xml" ContentType="application/vnd.openxmlformats-officedocument.drawing+xml"/>
  <Override PartName="/xl/drawings/drawing14.xml" ContentType="application/vnd.openxmlformats-officedocument.drawing+xml"/>
  <Override PartName="/xl/drawings/drawing15.xml" ContentType="application/vnd.openxmlformats-officedocument.drawing+xml"/>
  <Override PartName="/xl/drawings/drawing16.xml" ContentType="application/vnd.openxmlformats-officedocument.drawing+xml"/>
  <Override PartName="/xl/drawings/drawing17.xml" ContentType="application/vnd.openxmlformats-officedocument.drawing+xml"/>
  <Override PartName="/xl/drawings/drawing18.xml" ContentType="application/vnd.openxmlformats-officedocument.drawing+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drawings/drawing19.xml" ContentType="application/vnd.openxmlformats-officedocument.drawing+xml"/>
  <Override PartName="/xl/drawings/drawing20.xml" ContentType="application/vnd.openxmlformats-officedocument.drawing+xml"/>
  <Override PartName="/xl/ctrlProps/ctrlProp1.xml" ContentType="application/vnd.ms-excel.controlproperties+xml"/>
  <Override PartName="/xl/charts/chart10.xml" ContentType="application/vnd.openxmlformats-officedocument.drawingml.chart+xml"/>
  <Override PartName="/xl/drawings/drawing21.xml" ContentType="application/vnd.openxmlformats-officedocument.drawingml.chartshapes+xml"/>
  <Override PartName="/xl/charts/chart11.xml" ContentType="application/vnd.openxmlformats-officedocument.drawingml.chart+xml"/>
  <Override PartName="/xl/drawings/drawing22.xml" ContentType="application/vnd.openxmlformats-officedocument.drawingml.chartshapes+xml"/>
  <Override PartName="/xl/charts/chart12.xml" ContentType="application/vnd.openxmlformats-officedocument.drawingml.chart+xml"/>
  <Override PartName="/xl/drawings/drawing23.xml" ContentType="application/vnd.openxmlformats-officedocument.drawingml.chartshapes+xml"/>
  <Override PartName="/xl/charts/chart13.xml" ContentType="application/vnd.openxmlformats-officedocument.drawingml.chart+xml"/>
  <Override PartName="/xl/drawings/drawing24.xml" ContentType="application/vnd.openxmlformats-officedocument.drawingml.chartshapes+xml"/>
  <Override PartName="/xl/drawings/drawing25.xml" ContentType="application/vnd.openxmlformats-officedocument.drawing+xml"/>
  <Override PartName="/xl/drawings/drawing26.xml" ContentType="application/vnd.openxmlformats-officedocument.drawing+xml"/>
  <Override PartName="/xl/charts/chart14.xml" ContentType="application/vnd.openxmlformats-officedocument.drawingml.chart+xml"/>
  <Override PartName="/xl/drawings/drawing27.xml" ContentType="application/vnd.openxmlformats-officedocument.drawingml.chartshapes+xml"/>
  <Override PartName="/xl/charts/chart15.xml" ContentType="application/vnd.openxmlformats-officedocument.drawingml.chart+xml"/>
  <Override PartName="/xl/charts/chart16.xml" ContentType="application/vnd.openxmlformats-officedocument.drawingml.chart+xml"/>
  <Override PartName="/xl/drawings/drawing28.xml" ContentType="application/vnd.openxmlformats-officedocument.drawingml.chartshapes+xml"/>
  <Override PartName="/xl/charts/chart17.xml" ContentType="application/vnd.openxmlformats-officedocument.drawingml.chart+xml"/>
  <Override PartName="/xl/drawings/drawing29.xml" ContentType="application/vnd.openxmlformats-officedocument.drawingml.chartshapes+xml"/>
  <Override PartName="/xl/charts/chart18.xml" ContentType="application/vnd.openxmlformats-officedocument.drawingml.chart+xml"/>
  <Override PartName="/xl/drawings/drawing30.xml" ContentType="application/vnd.openxmlformats-officedocument.drawingml.chartshapes+xml"/>
  <Override PartName="/xl/charts/chart19.xml" ContentType="application/vnd.openxmlformats-officedocument.drawingml.chart+xml"/>
  <Override PartName="/xl/drawings/drawing31.xml" ContentType="application/vnd.openxmlformats-officedocument.drawingml.chartshapes+xml"/>
  <Override PartName="/xl/drawings/drawing32.xml" ContentType="application/vnd.openxmlformats-officedocument.drawing+xml"/>
  <Override PartName="/xl/charts/chart20.xml" ContentType="application/vnd.openxmlformats-officedocument.drawingml.chart+xml"/>
  <Override PartName="/xl/drawings/drawing33.xml" ContentType="application/vnd.openxmlformats-officedocument.drawing+xml"/>
  <Override PartName="/xl/drawings/drawing3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codeName="EsteLivro" showPivotChartFilter="1"/>
  <bookViews>
    <workbookView xWindow="9570" yWindow="0" windowWidth="6330" windowHeight="10695" tabRatio="762"/>
  </bookViews>
  <sheets>
    <sheet name="capa" sheetId="389" r:id="rId1"/>
    <sheet name="introducao" sheetId="6" r:id="rId2"/>
    <sheet name="fontes" sheetId="7" r:id="rId3"/>
    <sheet name="6populacao1" sheetId="817" r:id="rId4"/>
    <sheet name="7empregoINE1" sheetId="818" r:id="rId5"/>
    <sheet name="8desemprego_INE1" sheetId="819" r:id="rId6"/>
    <sheet name="9lay_off" sheetId="487" r:id="rId7"/>
    <sheet name="10desemprego_IEFP" sheetId="800" r:id="rId8"/>
    <sheet name="11desemprego_IEFP" sheetId="801" r:id="rId9"/>
    <sheet name="12fp_anexo C" sheetId="703" r:id="rId10"/>
    <sheet name="13empresarial" sheetId="821" r:id="rId11"/>
    <sheet name="14ganhos" sheetId="458" r:id="rId12"/>
    <sheet name="15salários" sheetId="502" r:id="rId13"/>
    <sheet name="16irct" sheetId="491" r:id="rId14"/>
    <sheet name="17acidentes" sheetId="820" r:id="rId15"/>
    <sheet name="18ssocial" sheetId="500" r:id="rId16"/>
    <sheet name="19ssocial " sheetId="501" r:id="rId17"/>
    <sheet name="20destaque" sheetId="711" r:id="rId18"/>
    <sheet name="21destaque" sheetId="564" r:id="rId19"/>
    <sheet name="22conceito" sheetId="26" r:id="rId20"/>
    <sheet name="23conceito" sheetId="27" r:id="rId21"/>
    <sheet name="contracapa" sheetId="28" r:id="rId22"/>
  </sheets>
  <externalReferences>
    <externalReference r:id="rId23"/>
  </externalReferences>
  <definedNames>
    <definedName name="_xlnm._FilterDatabase" localSheetId="7" hidden="1">'10desemprego_IEFP'!$C$3:$Q$27</definedName>
    <definedName name="acidentes" localSheetId="9">#REF!</definedName>
    <definedName name="acidentes" localSheetId="10">#REF!</definedName>
    <definedName name="acidentes" localSheetId="14">#REF!</definedName>
    <definedName name="acidentes" localSheetId="17">#REF!</definedName>
    <definedName name="acidentes" localSheetId="18">#REF!</definedName>
    <definedName name="acidentes">#REF!</definedName>
    <definedName name="_xlnm.Print_Area" localSheetId="7">'10desemprego_IEFP'!$A$1:$S$76</definedName>
    <definedName name="_xlnm.Print_Area" localSheetId="8">'11desemprego_IEFP'!$A$1:$S$51</definedName>
    <definedName name="_xlnm.Print_Area" localSheetId="9">'12fp_anexo C'!$A$1:$L$45</definedName>
    <definedName name="_xlnm.Print_Area" localSheetId="10">'13empresarial'!$B$1:$O$79</definedName>
    <definedName name="_xlnm.Print_Area" localSheetId="11">'14ganhos'!$A$1:$P$57</definedName>
    <definedName name="_xlnm.Print_Area" localSheetId="12">'15salários'!$A$1:$K$49</definedName>
    <definedName name="_xlnm.Print_Area" localSheetId="13">'16irct'!$A$1:$S$80</definedName>
    <definedName name="_xlnm.Print_Area" localSheetId="14">'17acidentes'!$A$1:$Q$79</definedName>
    <definedName name="_xlnm.Print_Area" localSheetId="15">'18ssocial'!$A$1:$N$69</definedName>
    <definedName name="_xlnm.Print_Area" localSheetId="16">'19ssocial '!$A$1:$O$74</definedName>
    <definedName name="_xlnm.Print_Area" localSheetId="17">'20destaque'!$A$1:$S$73</definedName>
    <definedName name="_xlnm.Print_Area" localSheetId="18">'21destaque'!$A$1:$L$60</definedName>
    <definedName name="_xlnm.Print_Area" localSheetId="19">'22conceito'!$A$1:$AG$71</definedName>
    <definedName name="_xlnm.Print_Area" localSheetId="20">'23conceito'!$A$1:$AG$73</definedName>
    <definedName name="_xlnm.Print_Area" localSheetId="3">'6populacao1'!$A$1:$P$58</definedName>
    <definedName name="_xlnm.Print_Area" localSheetId="4">'7empregoINE1'!$A$1:$P$65</definedName>
    <definedName name="_xlnm.Print_Area" localSheetId="5">'8desemprego_INE1'!$A$1:$P$59</definedName>
    <definedName name="_xlnm.Print_Area" localSheetId="6">'9lay_off'!$A$1:$S$61</definedName>
    <definedName name="_xlnm.Print_Area" localSheetId="0">capa!$A$1:$L$60</definedName>
    <definedName name="_xlnm.Print_Area" localSheetId="21">contracapa!$A$1:$E$54</definedName>
    <definedName name="_xlnm.Print_Area" localSheetId="2">fontes!$A$1:$O$40</definedName>
    <definedName name="_xlnm.Print_Area" localSheetId="1">introducao!$A$1:$O$51</definedName>
    <definedName name="Changes" localSheetId="9">#REF!</definedName>
    <definedName name="Changes" localSheetId="10">#REF!</definedName>
    <definedName name="Changes" localSheetId="11">#REF!</definedName>
    <definedName name="Changes" localSheetId="12">#REF!</definedName>
    <definedName name="Changes" localSheetId="14">#REF!</definedName>
    <definedName name="Changes" localSheetId="17">#REF!</definedName>
    <definedName name="Changes" localSheetId="18">#REF!</definedName>
    <definedName name="Changes">#REF!</definedName>
    <definedName name="Comments" localSheetId="9">#REF!</definedName>
    <definedName name="Comments" localSheetId="10">#REF!</definedName>
    <definedName name="Comments" localSheetId="11">#REF!</definedName>
    <definedName name="Comments" localSheetId="12">#REF!</definedName>
    <definedName name="Comments" localSheetId="14">#REF!</definedName>
    <definedName name="Comments" localSheetId="17">#REF!</definedName>
    <definedName name="Comments" localSheetId="18">#REF!</definedName>
    <definedName name="Comments">#REF!</definedName>
    <definedName name="Contact" localSheetId="9">#REF!</definedName>
    <definedName name="Contact" localSheetId="10">#REF!</definedName>
    <definedName name="Contact" localSheetId="11">#REF!</definedName>
    <definedName name="Contact" localSheetId="12">#REF!</definedName>
    <definedName name="Contact" localSheetId="14">#REF!</definedName>
    <definedName name="Contact" localSheetId="17">#REF!</definedName>
    <definedName name="Contact" localSheetId="18">#REF!</definedName>
    <definedName name="Contact">#REF!</definedName>
    <definedName name="Country" localSheetId="9">#REF!</definedName>
    <definedName name="Country" localSheetId="10">#REF!</definedName>
    <definedName name="Country" localSheetId="11">#REF!</definedName>
    <definedName name="Country" localSheetId="12">#REF!</definedName>
    <definedName name="Country" localSheetId="14">#REF!</definedName>
    <definedName name="Country" localSheetId="17">#REF!</definedName>
    <definedName name="Country" localSheetId="18">#REF!</definedName>
    <definedName name="Country">#REF!</definedName>
    <definedName name="CV_employed" localSheetId="9">#REF!</definedName>
    <definedName name="CV_employed" localSheetId="10">#REF!</definedName>
    <definedName name="CV_employed" localSheetId="11">#REF!</definedName>
    <definedName name="CV_employed" localSheetId="12">#REF!</definedName>
    <definedName name="CV_employed" localSheetId="14">#REF!</definedName>
    <definedName name="CV_employed" localSheetId="17">#REF!</definedName>
    <definedName name="CV_employed" localSheetId="18">#REF!</definedName>
    <definedName name="CV_employed">#REF!</definedName>
    <definedName name="CV_parttime" localSheetId="9">#REF!</definedName>
    <definedName name="CV_parttime" localSheetId="10">#REF!</definedName>
    <definedName name="CV_parttime" localSheetId="11">#REF!</definedName>
    <definedName name="CV_parttime" localSheetId="12">#REF!</definedName>
    <definedName name="CV_parttime" localSheetId="14">#REF!</definedName>
    <definedName name="CV_parttime" localSheetId="17">#REF!</definedName>
    <definedName name="CV_parttime" localSheetId="18">#REF!</definedName>
    <definedName name="CV_parttime">#REF!</definedName>
    <definedName name="CV_unemployed" localSheetId="9">#REF!</definedName>
    <definedName name="CV_unemployed" localSheetId="10">#REF!</definedName>
    <definedName name="CV_unemployed" localSheetId="11">#REF!</definedName>
    <definedName name="CV_unemployed" localSheetId="12">#REF!</definedName>
    <definedName name="CV_unemployed" localSheetId="14">#REF!</definedName>
    <definedName name="CV_unemployed" localSheetId="17">#REF!</definedName>
    <definedName name="CV_unemployed" localSheetId="18">#REF!</definedName>
    <definedName name="CV_unemployed">#REF!</definedName>
    <definedName name="CV_unemploymentRate" localSheetId="9">#REF!</definedName>
    <definedName name="CV_unemploymentRate" localSheetId="10">#REF!</definedName>
    <definedName name="CV_unemploymentRate" localSheetId="11">#REF!</definedName>
    <definedName name="CV_unemploymentRate" localSheetId="12">#REF!</definedName>
    <definedName name="CV_unemploymentRate" localSheetId="14">#REF!</definedName>
    <definedName name="CV_unemploymentRate" localSheetId="17">#REF!</definedName>
    <definedName name="CV_unemploymentRate" localSheetId="18">#REF!</definedName>
    <definedName name="CV_unemploymentRate">#REF!</definedName>
    <definedName name="CV_UsualHours" localSheetId="9">#REF!</definedName>
    <definedName name="CV_UsualHours" localSheetId="10">#REF!</definedName>
    <definedName name="CV_UsualHours" localSheetId="11">#REF!</definedName>
    <definedName name="CV_UsualHours" localSheetId="12">#REF!</definedName>
    <definedName name="CV_UsualHours" localSheetId="14">#REF!</definedName>
    <definedName name="CV_UsualHours" localSheetId="17">#REF!</definedName>
    <definedName name="CV_UsualHours" localSheetId="18">#REF!</definedName>
    <definedName name="CV_UsualHours">#REF!</definedName>
    <definedName name="dgalsjdgAD" localSheetId="9">#REF!</definedName>
    <definedName name="dgalsjdgAD" localSheetId="10">#REF!</definedName>
    <definedName name="dgalsjdgAD" localSheetId="14">#REF!</definedName>
    <definedName name="dgalsjdgAD" localSheetId="17">#REF!</definedName>
    <definedName name="dgalsjdgAD">#REF!</definedName>
    <definedName name="dsadsa" localSheetId="9">#REF!</definedName>
    <definedName name="dsadsa" localSheetId="10">#REF!</definedName>
    <definedName name="dsadsa" localSheetId="12">#REF!</definedName>
    <definedName name="dsadsa" localSheetId="14">#REF!</definedName>
    <definedName name="dsadsa" localSheetId="17">#REF!</definedName>
    <definedName name="dsadsa" localSheetId="18">#REF!</definedName>
    <definedName name="dsadsa">#REF!</definedName>
    <definedName name="email" localSheetId="9">#REF!</definedName>
    <definedName name="email" localSheetId="10">#REF!</definedName>
    <definedName name="email" localSheetId="11">#REF!</definedName>
    <definedName name="email" localSheetId="12">#REF!</definedName>
    <definedName name="email" localSheetId="14">#REF!</definedName>
    <definedName name="email" localSheetId="17">#REF!</definedName>
    <definedName name="email" localSheetId="18">#REF!</definedName>
    <definedName name="email">#REF!</definedName>
    <definedName name="hdbtrgs" localSheetId="9">#REF!</definedName>
    <definedName name="hdbtrgs" localSheetId="10">#REF!</definedName>
    <definedName name="hdbtrgs" localSheetId="12">#REF!</definedName>
    <definedName name="hdbtrgs" localSheetId="14">#REF!</definedName>
    <definedName name="hdbtrgs" localSheetId="17">#REF!</definedName>
    <definedName name="hdbtrgs" localSheetId="18">#REF!</definedName>
    <definedName name="hdbtrgs">#REF!</definedName>
    <definedName name="Limit_a_q" localSheetId="9">#REF!</definedName>
    <definedName name="Limit_a_q" localSheetId="10">#REF!</definedName>
    <definedName name="Limit_a_q" localSheetId="11">#REF!</definedName>
    <definedName name="Limit_a_q" localSheetId="12">#REF!</definedName>
    <definedName name="Limit_a_q" localSheetId="14">#REF!</definedName>
    <definedName name="Limit_a_q" localSheetId="17">#REF!</definedName>
    <definedName name="Limit_a_q" localSheetId="18">#REF!</definedName>
    <definedName name="Limit_a_q">#REF!</definedName>
    <definedName name="Limit_b_a" localSheetId="9">#REF!</definedName>
    <definedName name="Limit_b_a" localSheetId="10">#REF!</definedName>
    <definedName name="Limit_b_a" localSheetId="11">#REF!</definedName>
    <definedName name="Limit_b_a" localSheetId="12">#REF!</definedName>
    <definedName name="Limit_b_a" localSheetId="14">#REF!</definedName>
    <definedName name="Limit_b_a" localSheetId="17">#REF!</definedName>
    <definedName name="Limit_b_a" localSheetId="18">#REF!</definedName>
    <definedName name="Limit_b_a">#REF!</definedName>
    <definedName name="Limit_b_q" localSheetId="9">#REF!</definedName>
    <definedName name="Limit_b_q" localSheetId="10">#REF!</definedName>
    <definedName name="Limit_b_q" localSheetId="11">#REF!</definedName>
    <definedName name="Limit_b_q" localSheetId="12">#REF!</definedName>
    <definedName name="Limit_b_q" localSheetId="14">#REF!</definedName>
    <definedName name="Limit_b_q" localSheetId="17">#REF!</definedName>
    <definedName name="Limit_b_q" localSheetId="18">#REF!</definedName>
    <definedName name="Limit_b_q">#REF!</definedName>
    <definedName name="mySortCriteria">[1]Calculation!$E$7</definedName>
    <definedName name="NR_NonContacts" localSheetId="9">#REF!</definedName>
    <definedName name="NR_NonContacts" localSheetId="10">#REF!</definedName>
    <definedName name="NR_NonContacts" localSheetId="11">#REF!</definedName>
    <definedName name="NR_NonContacts" localSheetId="12">#REF!</definedName>
    <definedName name="NR_NonContacts" localSheetId="14">#REF!</definedName>
    <definedName name="NR_NonContacts" localSheetId="17">#REF!</definedName>
    <definedName name="NR_NonContacts" localSheetId="18">#REF!</definedName>
    <definedName name="NR_NonContacts">#REF!</definedName>
    <definedName name="NR_Other" localSheetId="9">#REF!</definedName>
    <definedName name="NR_Other" localSheetId="10">#REF!</definedName>
    <definedName name="NR_Other" localSheetId="11">#REF!</definedName>
    <definedName name="NR_Other" localSheetId="12">#REF!</definedName>
    <definedName name="NR_Other" localSheetId="14">#REF!</definedName>
    <definedName name="NR_Other" localSheetId="17">#REF!</definedName>
    <definedName name="NR_Other" localSheetId="18">#REF!</definedName>
    <definedName name="NR_Other">#REF!</definedName>
    <definedName name="NR_Refusals" localSheetId="9">#REF!</definedName>
    <definedName name="NR_Refusals" localSheetId="10">#REF!</definedName>
    <definedName name="NR_Refusals" localSheetId="11">#REF!</definedName>
    <definedName name="NR_Refusals" localSheetId="12">#REF!</definedName>
    <definedName name="NR_Refusals" localSheetId="14">#REF!</definedName>
    <definedName name="NR_Refusals" localSheetId="17">#REF!</definedName>
    <definedName name="NR_Refusals" localSheetId="18">#REF!</definedName>
    <definedName name="NR_Refusals">#REF!</definedName>
    <definedName name="NR_Total" localSheetId="9">#REF!</definedName>
    <definedName name="NR_Total" localSheetId="10">#REF!</definedName>
    <definedName name="NR_Total" localSheetId="11">#REF!</definedName>
    <definedName name="NR_Total" localSheetId="12">#REF!</definedName>
    <definedName name="NR_Total" localSheetId="14">#REF!</definedName>
    <definedName name="NR_Total" localSheetId="17">#REF!</definedName>
    <definedName name="NR_Total" localSheetId="18">#REF!</definedName>
    <definedName name="NR_Total">#REF!</definedName>
    <definedName name="Quarter" localSheetId="9">#REF!</definedName>
    <definedName name="Quarter" localSheetId="10">#REF!</definedName>
    <definedName name="Quarter" localSheetId="11">#REF!</definedName>
    <definedName name="Quarter" localSheetId="12">#REF!</definedName>
    <definedName name="Quarter" localSheetId="14">#REF!</definedName>
    <definedName name="Quarter" localSheetId="17">#REF!</definedName>
    <definedName name="Quarter" localSheetId="18">#REF!</definedName>
    <definedName name="Quarter">#REF!</definedName>
    <definedName name="Telephone" localSheetId="9">#REF!</definedName>
    <definedName name="Telephone" localSheetId="10">#REF!</definedName>
    <definedName name="Telephone" localSheetId="11">#REF!</definedName>
    <definedName name="Telephone" localSheetId="12">#REF!</definedName>
    <definedName name="Telephone" localSheetId="14">#REF!</definedName>
    <definedName name="Telephone" localSheetId="17">#REF!</definedName>
    <definedName name="Telephone" localSheetId="18">#REF!</definedName>
    <definedName name="Telephone">#REF!</definedName>
    <definedName name="topo" localSheetId="0">capa!#REF!</definedName>
    <definedName name="ue" localSheetId="9">#REF!</definedName>
    <definedName name="ue" localSheetId="10">#REF!</definedName>
    <definedName name="ue" localSheetId="14">#REF!</definedName>
    <definedName name="ue" localSheetId="17">#REF!</definedName>
    <definedName name="ue" localSheetId="18">#REF!</definedName>
    <definedName name="ue">#REF!</definedName>
    <definedName name="Year" localSheetId="9">#REF!</definedName>
    <definedName name="Year" localSheetId="10">#REF!</definedName>
    <definedName name="Year" localSheetId="11">#REF!</definedName>
    <definedName name="Year" localSheetId="12">#REF!</definedName>
    <definedName name="Year" localSheetId="14">#REF!</definedName>
    <definedName name="Year" localSheetId="17">#REF!</definedName>
    <definedName name="Year" localSheetId="18">#REF!</definedName>
    <definedName name="Year">#REF!</definedName>
    <definedName name="Z_5859C3A0_D6FB_40D9_B6C2_346CB5A63A0A_.wvu.Cols" localSheetId="7" hidden="1">'10desemprego_IEFP'!#REF!</definedName>
    <definedName name="Z_5859C3A0_D6FB_40D9_B6C2_346CB5A63A0A_.wvu.Cols" localSheetId="13" hidden="1">'16irct'!#REF!</definedName>
    <definedName name="Z_5859C3A0_D6FB_40D9_B6C2_346CB5A63A0A_.wvu.Cols" localSheetId="15" hidden="1">'18ssocial'!#REF!</definedName>
    <definedName name="Z_5859C3A0_D6FB_40D9_B6C2_346CB5A63A0A_.wvu.PrintArea" localSheetId="7" hidden="1">'10desemprego_IEFP'!$A$1:$S$76</definedName>
    <definedName name="Z_5859C3A0_D6FB_40D9_B6C2_346CB5A63A0A_.wvu.PrintArea" localSheetId="8" hidden="1">'11desemprego_IEFP'!$A$1:$S$51</definedName>
    <definedName name="Z_5859C3A0_D6FB_40D9_B6C2_346CB5A63A0A_.wvu.PrintArea" localSheetId="9" hidden="1">'12fp_anexo C'!$A$1:$L$45</definedName>
    <definedName name="Z_5859C3A0_D6FB_40D9_B6C2_346CB5A63A0A_.wvu.PrintArea" localSheetId="11" hidden="1">'14ganhos'!$A$1:$P$57</definedName>
    <definedName name="Z_5859C3A0_D6FB_40D9_B6C2_346CB5A63A0A_.wvu.PrintArea" localSheetId="12" hidden="1">'15salários'!$A$1:$K$49</definedName>
    <definedName name="Z_5859C3A0_D6FB_40D9_B6C2_346CB5A63A0A_.wvu.PrintArea" localSheetId="13" hidden="1">'16irct'!$A$1:$S$80</definedName>
    <definedName name="Z_5859C3A0_D6FB_40D9_B6C2_346CB5A63A0A_.wvu.PrintArea" localSheetId="15" hidden="1">'18ssocial'!$A$1:$N$69</definedName>
    <definedName name="Z_5859C3A0_D6FB_40D9_B6C2_346CB5A63A0A_.wvu.PrintArea" localSheetId="16" hidden="1">'19ssocial '!$A$1:$O$74</definedName>
    <definedName name="Z_5859C3A0_D6FB_40D9_B6C2_346CB5A63A0A_.wvu.PrintArea" localSheetId="17" hidden="1">'20destaque'!$A$1:$S$73</definedName>
    <definedName name="Z_5859C3A0_D6FB_40D9_B6C2_346CB5A63A0A_.wvu.PrintArea" localSheetId="19" hidden="1">'22conceito'!$A$1:$AG$71</definedName>
    <definedName name="Z_5859C3A0_D6FB_40D9_B6C2_346CB5A63A0A_.wvu.PrintArea" localSheetId="20" hidden="1">'23conceito'!$A$1:$AG$73</definedName>
    <definedName name="Z_5859C3A0_D6FB_40D9_B6C2_346CB5A63A0A_.wvu.PrintArea" localSheetId="3" hidden="1">'6populacao1'!$A$1:$P$58</definedName>
    <definedName name="Z_5859C3A0_D6FB_40D9_B6C2_346CB5A63A0A_.wvu.PrintArea" localSheetId="4" hidden="1">'7empregoINE1'!$A$1:$P$65</definedName>
    <definedName name="Z_5859C3A0_D6FB_40D9_B6C2_346CB5A63A0A_.wvu.PrintArea" localSheetId="5" hidden="1">'8desemprego_INE1'!$A$1:$P$59</definedName>
    <definedName name="Z_5859C3A0_D6FB_40D9_B6C2_346CB5A63A0A_.wvu.PrintArea" localSheetId="6" hidden="1">'9lay_off'!$A$1:$S$61</definedName>
    <definedName name="Z_5859C3A0_D6FB_40D9_B6C2_346CB5A63A0A_.wvu.PrintArea" localSheetId="0" hidden="1">capa!$A$1:$L$60</definedName>
    <definedName name="Z_5859C3A0_D6FB_40D9_B6C2_346CB5A63A0A_.wvu.PrintArea" localSheetId="21" hidden="1">contracapa!$A$1:$E$54</definedName>
    <definedName name="Z_5859C3A0_D6FB_40D9_B6C2_346CB5A63A0A_.wvu.PrintArea" localSheetId="2" hidden="1">fontes!$A$1:$O$40</definedName>
    <definedName name="Z_5859C3A0_D6FB_40D9_B6C2_346CB5A63A0A_.wvu.PrintArea" localSheetId="1" hidden="1">introducao!$A$1:$O$51</definedName>
    <definedName name="Z_5859C3A0_D6FB_40D9_B6C2_346CB5A63A0A_.wvu.Rows" localSheetId="7" hidden="1">'10desemprego_IEFP'!$21:$21,'10desemprego_IEFP'!$48:$48,'10desemprego_IEFP'!$58:$64</definedName>
    <definedName name="Z_5859C3A0_D6FB_40D9_B6C2_346CB5A63A0A_.wvu.Rows" localSheetId="8" hidden="1">'11desemprego_IEFP'!#REF!,'11desemprego_IEFP'!#REF!</definedName>
    <definedName name="Z_5859C3A0_D6FB_40D9_B6C2_346CB5A63A0A_.wvu.Rows" localSheetId="9" hidden="1">'12fp_anexo C'!#REF!,'12fp_anexo C'!#REF!</definedName>
    <definedName name="Z_5859C3A0_D6FB_40D9_B6C2_346CB5A63A0A_.wvu.Rows" localSheetId="11" hidden="1">'14ganhos'!#REF!</definedName>
    <definedName name="Z_5859C3A0_D6FB_40D9_B6C2_346CB5A63A0A_.wvu.Rows" localSheetId="12" hidden="1">'15salários'!$29:$30,'15salários'!#REF!</definedName>
    <definedName name="Z_5859C3A0_D6FB_40D9_B6C2_346CB5A63A0A_.wvu.Rows" localSheetId="13" hidden="1">'16irct'!#REF!</definedName>
    <definedName name="Z_5859C3A0_D6FB_40D9_B6C2_346CB5A63A0A_.wvu.Rows" localSheetId="15" hidden="1">'18ssocial'!$31:$31</definedName>
    <definedName name="Z_5859C3A0_D6FB_40D9_B6C2_346CB5A63A0A_.wvu.Rows" localSheetId="16" hidden="1">'19ssocial '!#REF!</definedName>
    <definedName name="Z_5859C3A0_D6FB_40D9_B6C2_346CB5A63A0A_.wvu.Rows" localSheetId="17" hidden="1">'20destaque'!#REF!,'20destaque'!#REF!</definedName>
    <definedName name="Z_5859C3A0_D6FB_40D9_B6C2_346CB5A63A0A_.wvu.Rows" localSheetId="19" hidden="1">'22conceito'!#REF!</definedName>
    <definedName name="Z_5859C3A0_D6FB_40D9_B6C2_346CB5A63A0A_.wvu.Rows" localSheetId="20" hidden="1">'23conceito'!$8:$9</definedName>
    <definedName name="Z_5859C3A0_D6FB_40D9_B6C2_346CB5A63A0A_.wvu.Rows" localSheetId="3" hidden="1">'6populacao1'!#REF!,'6populacao1'!#REF!,'6populacao1'!#REF!</definedName>
    <definedName name="Z_5859C3A0_D6FB_40D9_B6C2_346CB5A63A0A_.wvu.Rows" localSheetId="6" hidden="1">'9lay_off'!#REF!,'9lay_off'!#REF!,'9lay_off'!#REF!</definedName>
    <definedName name="Z_87E9DA1B_1CEB_458D_87A5_C4E38BAE485A_.wvu.Cols" localSheetId="7" hidden="1">'10desemprego_IEFP'!#REF!</definedName>
    <definedName name="Z_87E9DA1B_1CEB_458D_87A5_C4E38BAE485A_.wvu.Cols" localSheetId="13" hidden="1">'16irct'!#REF!</definedName>
    <definedName name="Z_87E9DA1B_1CEB_458D_87A5_C4E38BAE485A_.wvu.Cols" localSheetId="15" hidden="1">'18ssocial'!#REF!</definedName>
    <definedName name="Z_87E9DA1B_1CEB_458D_87A5_C4E38BAE485A_.wvu.PrintArea" localSheetId="7" hidden="1">'10desemprego_IEFP'!$A$1:$S$76</definedName>
    <definedName name="Z_87E9DA1B_1CEB_458D_87A5_C4E38BAE485A_.wvu.PrintArea" localSheetId="8" hidden="1">'11desemprego_IEFP'!$A$1:$S$51</definedName>
    <definedName name="Z_87E9DA1B_1CEB_458D_87A5_C4E38BAE485A_.wvu.PrintArea" localSheetId="9" hidden="1">'12fp_anexo C'!$A$1:$L$45</definedName>
    <definedName name="Z_87E9DA1B_1CEB_458D_87A5_C4E38BAE485A_.wvu.PrintArea" localSheetId="11" hidden="1">'14ganhos'!$A$1:$P$57</definedName>
    <definedName name="Z_87E9DA1B_1CEB_458D_87A5_C4E38BAE485A_.wvu.PrintArea" localSheetId="12" hidden="1">'15salários'!$A$1:$K$49</definedName>
    <definedName name="Z_87E9DA1B_1CEB_458D_87A5_C4E38BAE485A_.wvu.PrintArea" localSheetId="13" hidden="1">'16irct'!$A$1:$S$80</definedName>
    <definedName name="Z_87E9DA1B_1CEB_458D_87A5_C4E38BAE485A_.wvu.PrintArea" localSheetId="15" hidden="1">'18ssocial'!$A$1:$N$69</definedName>
    <definedName name="Z_87E9DA1B_1CEB_458D_87A5_C4E38BAE485A_.wvu.PrintArea" localSheetId="16" hidden="1">'19ssocial '!$A$1:$O$74</definedName>
    <definedName name="Z_87E9DA1B_1CEB_458D_87A5_C4E38BAE485A_.wvu.PrintArea" localSheetId="17" hidden="1">'20destaque'!$A$1:$S$73</definedName>
    <definedName name="Z_87E9DA1B_1CEB_458D_87A5_C4E38BAE485A_.wvu.PrintArea" localSheetId="19" hidden="1">'22conceito'!$A$1:$AG$71</definedName>
    <definedName name="Z_87E9DA1B_1CEB_458D_87A5_C4E38BAE485A_.wvu.PrintArea" localSheetId="20" hidden="1">'23conceito'!$A$1:$AG$73</definedName>
    <definedName name="Z_87E9DA1B_1CEB_458D_87A5_C4E38BAE485A_.wvu.PrintArea" localSheetId="3" hidden="1">'6populacao1'!$A$1:$P$58</definedName>
    <definedName name="Z_87E9DA1B_1CEB_458D_87A5_C4E38BAE485A_.wvu.PrintArea" localSheetId="4" hidden="1">'7empregoINE1'!$A$1:$P$65</definedName>
    <definedName name="Z_87E9DA1B_1CEB_458D_87A5_C4E38BAE485A_.wvu.PrintArea" localSheetId="5" hidden="1">'8desemprego_INE1'!$A$1:$P$59</definedName>
    <definedName name="Z_87E9DA1B_1CEB_458D_87A5_C4E38BAE485A_.wvu.PrintArea" localSheetId="6" hidden="1">'9lay_off'!$A$1:$S$61</definedName>
    <definedName name="Z_87E9DA1B_1CEB_458D_87A5_C4E38BAE485A_.wvu.PrintArea" localSheetId="0" hidden="1">capa!$A$1:$L$60</definedName>
    <definedName name="Z_87E9DA1B_1CEB_458D_87A5_C4E38BAE485A_.wvu.PrintArea" localSheetId="21" hidden="1">contracapa!$A$1:$E$54</definedName>
    <definedName name="Z_87E9DA1B_1CEB_458D_87A5_C4E38BAE485A_.wvu.PrintArea" localSheetId="2" hidden="1">fontes!$A$1:$O$40</definedName>
    <definedName name="Z_87E9DA1B_1CEB_458D_87A5_C4E38BAE485A_.wvu.PrintArea" localSheetId="1" hidden="1">introducao!$A$1:$O$51</definedName>
    <definedName name="Z_87E9DA1B_1CEB_458D_87A5_C4E38BAE485A_.wvu.Rows" localSheetId="7" hidden="1">'10desemprego_IEFP'!$21:$21,'10desemprego_IEFP'!$48:$48,'10desemprego_IEFP'!$58:$64</definedName>
    <definedName name="Z_87E9DA1B_1CEB_458D_87A5_C4E38BAE485A_.wvu.Rows" localSheetId="8" hidden="1">'11desemprego_IEFP'!#REF!,'11desemprego_IEFP'!#REF!</definedName>
    <definedName name="Z_87E9DA1B_1CEB_458D_87A5_C4E38BAE485A_.wvu.Rows" localSheetId="9" hidden="1">'12fp_anexo C'!#REF!,'12fp_anexo C'!#REF!</definedName>
    <definedName name="Z_87E9DA1B_1CEB_458D_87A5_C4E38BAE485A_.wvu.Rows" localSheetId="11" hidden="1">'14ganhos'!#REF!</definedName>
    <definedName name="Z_87E9DA1B_1CEB_458D_87A5_C4E38BAE485A_.wvu.Rows" localSheetId="12" hidden="1">'15salários'!$29:$30,'15salários'!#REF!</definedName>
    <definedName name="Z_87E9DA1B_1CEB_458D_87A5_C4E38BAE485A_.wvu.Rows" localSheetId="13" hidden="1">'16irct'!#REF!</definedName>
    <definedName name="Z_87E9DA1B_1CEB_458D_87A5_C4E38BAE485A_.wvu.Rows" localSheetId="15" hidden="1">'18ssocial'!$31:$31</definedName>
    <definedName name="Z_87E9DA1B_1CEB_458D_87A5_C4E38BAE485A_.wvu.Rows" localSheetId="16" hidden="1">'19ssocial '!#REF!</definedName>
    <definedName name="Z_87E9DA1B_1CEB_458D_87A5_C4E38BAE485A_.wvu.Rows" localSheetId="17" hidden="1">'20destaque'!#REF!,'20destaque'!#REF!</definedName>
    <definedName name="Z_87E9DA1B_1CEB_458D_87A5_C4E38BAE485A_.wvu.Rows" localSheetId="19" hidden="1">'22conceito'!#REF!</definedName>
    <definedName name="Z_87E9DA1B_1CEB_458D_87A5_C4E38BAE485A_.wvu.Rows" localSheetId="20" hidden="1">'23conceito'!$8:$9</definedName>
    <definedName name="Z_87E9DA1B_1CEB_458D_87A5_C4E38BAE485A_.wvu.Rows" localSheetId="3" hidden="1">'6populacao1'!#REF!,'6populacao1'!#REF!,'6populacao1'!#REF!</definedName>
    <definedName name="Z_87E9DA1B_1CEB_458D_87A5_C4E38BAE485A_.wvu.Rows" localSheetId="4" hidden="1">'7empregoINE1'!#REF!,'7empregoINE1'!#REF!</definedName>
    <definedName name="Z_87E9DA1B_1CEB_458D_87A5_C4E38BAE485A_.wvu.Rows" localSheetId="5" hidden="1">'8desemprego_INE1'!$36:$36,'8desemprego_INE1'!#REF!,'8desemprego_INE1'!#REF!,'8desemprego_INE1'!#REF!</definedName>
    <definedName name="Z_87E9DA1B_1CEB_458D_87A5_C4E38BAE485A_.wvu.Rows" localSheetId="6" hidden="1">'9lay_off'!#REF!,'9lay_off'!#REF!,'9lay_off'!#REF!</definedName>
    <definedName name="Z_D8E90C30_C61D_40A7_989F_8651AA8E91E2_.wvu.Cols" localSheetId="13" hidden="1">'16irct'!#REF!</definedName>
    <definedName name="Z_D8E90C30_C61D_40A7_989F_8651AA8E91E2_.wvu.Cols" localSheetId="15" hidden="1">'18ssocial'!#REF!</definedName>
    <definedName name="Z_D8E90C30_C61D_40A7_989F_8651AA8E91E2_.wvu.PrintArea" localSheetId="7" hidden="1">'10desemprego_IEFP'!$A$1:$S$76</definedName>
    <definedName name="Z_D8E90C30_C61D_40A7_989F_8651AA8E91E2_.wvu.PrintArea" localSheetId="8" hidden="1">'11desemprego_IEFP'!$A$1:$S$51</definedName>
    <definedName name="Z_D8E90C30_C61D_40A7_989F_8651AA8E91E2_.wvu.PrintArea" localSheetId="9" hidden="1">'12fp_anexo C'!$A$1:$L$45</definedName>
    <definedName name="Z_D8E90C30_C61D_40A7_989F_8651AA8E91E2_.wvu.PrintArea" localSheetId="11" hidden="1">'14ganhos'!$A$1:$P$57</definedName>
    <definedName name="Z_D8E90C30_C61D_40A7_989F_8651AA8E91E2_.wvu.PrintArea" localSheetId="12" hidden="1">'15salários'!$A$1:$K$49</definedName>
    <definedName name="Z_D8E90C30_C61D_40A7_989F_8651AA8E91E2_.wvu.PrintArea" localSheetId="13" hidden="1">'16irct'!$A$1:$S$80</definedName>
    <definedName name="Z_D8E90C30_C61D_40A7_989F_8651AA8E91E2_.wvu.PrintArea" localSheetId="15" hidden="1">'18ssocial'!$A$1:$N$69</definedName>
    <definedName name="Z_D8E90C30_C61D_40A7_989F_8651AA8E91E2_.wvu.PrintArea" localSheetId="16" hidden="1">'19ssocial '!$A$1:$O$74</definedName>
    <definedName name="Z_D8E90C30_C61D_40A7_989F_8651AA8E91E2_.wvu.PrintArea" localSheetId="17" hidden="1">'20destaque'!$A$1:$S$73</definedName>
    <definedName name="Z_D8E90C30_C61D_40A7_989F_8651AA8E91E2_.wvu.PrintArea" localSheetId="19" hidden="1">'22conceito'!$A$1:$AG$71</definedName>
    <definedName name="Z_D8E90C30_C61D_40A7_989F_8651AA8E91E2_.wvu.PrintArea" localSheetId="20" hidden="1">'23conceito'!$A$1:$AG$73</definedName>
    <definedName name="Z_D8E90C30_C61D_40A7_989F_8651AA8E91E2_.wvu.PrintArea" localSheetId="3" hidden="1">'6populacao1'!$A$1:$P$58</definedName>
    <definedName name="Z_D8E90C30_C61D_40A7_989F_8651AA8E91E2_.wvu.PrintArea" localSheetId="4" hidden="1">'7empregoINE1'!$A$1:$P$65</definedName>
    <definedName name="Z_D8E90C30_C61D_40A7_989F_8651AA8E91E2_.wvu.PrintArea" localSheetId="5" hidden="1">'8desemprego_INE1'!$A$1:$P$59</definedName>
    <definedName name="Z_D8E90C30_C61D_40A7_989F_8651AA8E91E2_.wvu.PrintArea" localSheetId="6" hidden="1">'9lay_off'!$A$1:$S$61</definedName>
    <definedName name="Z_D8E90C30_C61D_40A7_989F_8651AA8E91E2_.wvu.PrintArea" localSheetId="0" hidden="1">capa!$A$1:$L$60</definedName>
    <definedName name="Z_D8E90C30_C61D_40A7_989F_8651AA8E91E2_.wvu.PrintArea" localSheetId="21" hidden="1">contracapa!$A$1:$E$54</definedName>
    <definedName name="Z_D8E90C30_C61D_40A7_989F_8651AA8E91E2_.wvu.PrintArea" localSheetId="2" hidden="1">fontes!$A$1:$O$40</definedName>
    <definedName name="Z_D8E90C30_C61D_40A7_989F_8651AA8E91E2_.wvu.PrintArea" localSheetId="1" hidden="1">introducao!$A$1:$O$51</definedName>
    <definedName name="Z_D8E90C30_C61D_40A7_989F_8651AA8E91E2_.wvu.Rows" localSheetId="8" hidden="1">'11desemprego_IEFP'!#REF!,'11desemprego_IEFP'!#REF!</definedName>
    <definedName name="Z_D8E90C30_C61D_40A7_989F_8651AA8E91E2_.wvu.Rows" localSheetId="9" hidden="1">'12fp_anexo C'!#REF!,'12fp_anexo C'!#REF!</definedName>
    <definedName name="Z_D8E90C30_C61D_40A7_989F_8651AA8E91E2_.wvu.Rows" localSheetId="11" hidden="1">'14ganhos'!#REF!</definedName>
    <definedName name="Z_D8E90C30_C61D_40A7_989F_8651AA8E91E2_.wvu.Rows" localSheetId="12" hidden="1">'15salários'!$29:$30,'15salários'!#REF!</definedName>
    <definedName name="Z_D8E90C30_C61D_40A7_989F_8651AA8E91E2_.wvu.Rows" localSheetId="13" hidden="1">'16irct'!#REF!</definedName>
    <definedName name="Z_D8E90C30_C61D_40A7_989F_8651AA8E91E2_.wvu.Rows" localSheetId="15" hidden="1">'18ssocial'!$31:$31</definedName>
    <definedName name="Z_D8E90C30_C61D_40A7_989F_8651AA8E91E2_.wvu.Rows" localSheetId="16" hidden="1">'19ssocial '!#REF!</definedName>
    <definedName name="Z_D8E90C30_C61D_40A7_989F_8651AA8E91E2_.wvu.Rows" localSheetId="17" hidden="1">'20destaque'!#REF!,'20destaque'!#REF!</definedName>
    <definedName name="Z_D8E90C30_C61D_40A7_989F_8651AA8E91E2_.wvu.Rows" localSheetId="19" hidden="1">'22conceito'!#REF!</definedName>
    <definedName name="Z_D8E90C30_C61D_40A7_989F_8651AA8E91E2_.wvu.Rows" localSheetId="20" hidden="1">'23conceito'!$8:$9</definedName>
    <definedName name="Z_D8E90C30_C61D_40A7_989F_8651AA8E91E2_.wvu.Rows" localSheetId="3" hidden="1">'6populacao1'!#REF!,'6populacao1'!#REF!,'6populacao1'!$30:$55,'6populacao1'!#REF!</definedName>
    <definedName name="Z_D8E90C30_C61D_40A7_989F_8651AA8E91E2_.wvu.Rows" localSheetId="4" hidden="1">'7empregoINE1'!#REF!,'7empregoINE1'!#REF!</definedName>
    <definedName name="Z_D8E90C30_C61D_40A7_989F_8651AA8E91E2_.wvu.Rows" localSheetId="6" hidden="1">'9lay_off'!#REF!,'9lay_off'!#REF!,'9lay_off'!#REF!</definedName>
  </definedNames>
  <calcPr calcId="145621"/>
  <customWorkbookViews>
    <customWorkbookView name="Carla.Lopes - Vista pessoal" guid="{D8E90C30-C61D-40A7-989F-8651AA8E91E2}" mergeInterval="0" personalView="1" maximized="1" xWindow="1" yWindow="1" windowWidth="1436" windowHeight="636" tabRatio="792" activeSheetId="22"/>
    <customWorkbookView name="Teresa Feliciano - Vista pessoal" guid="{5859C3A0-D6FB-40D9-B6C2-346CB5A63A0A}" mergeInterval="0" personalView="1" maximized="1" xWindow="1" yWindow="1" windowWidth="1276" windowHeight="752" tabRatio="551" activeSheetId="20"/>
    <customWorkbookView name="Joana.Matos - Vista pessoal" guid="{87E9DA1B-1CEB-458D-87A5-C4E38BAE485A}" mergeInterval="0" personalView="1" maximized="1" xWindow="1" yWindow="1" windowWidth="1276" windowHeight="752" tabRatio="551" activeSheetId="16"/>
  </customWorkbookViews>
  <fileRecoveryPr autoRecover="0"/>
</workbook>
</file>

<file path=xl/calcChain.xml><?xml version="1.0" encoding="utf-8"?>
<calcChain xmlns="http://schemas.openxmlformats.org/spreadsheetml/2006/main">
  <c r="F71" i="821" l="1"/>
  <c r="E71" i="821"/>
  <c r="M71" i="821"/>
  <c r="L71" i="821"/>
  <c r="K71" i="821"/>
  <c r="I71" i="821"/>
  <c r="G71" i="821"/>
  <c r="J71" i="821" l="1"/>
  <c r="H71" i="821"/>
  <c r="P10" i="491" l="1"/>
  <c r="Q10" i="491"/>
  <c r="O19" i="491" l="1"/>
  <c r="N19" i="491"/>
  <c r="M19" i="491"/>
  <c r="L19" i="491"/>
  <c r="K19" i="491"/>
  <c r="J19" i="491"/>
  <c r="N18" i="491"/>
  <c r="O10" i="491"/>
  <c r="N10" i="491"/>
  <c r="M10" i="491"/>
  <c r="L10" i="491"/>
  <c r="K10" i="491"/>
  <c r="J10" i="491"/>
  <c r="H10" i="491"/>
  <c r="G10" i="491"/>
  <c r="F10" i="491"/>
  <c r="E10" i="491"/>
  <c r="L56" i="819" l="1"/>
  <c r="J56" i="819"/>
  <c r="H56" i="819"/>
  <c r="F56" i="819"/>
  <c r="N53" i="819"/>
  <c r="J53" i="819"/>
  <c r="F53" i="819"/>
  <c r="N50" i="819"/>
  <c r="L50" i="819"/>
  <c r="H46" i="819"/>
  <c r="N47" i="819"/>
  <c r="J47" i="819"/>
  <c r="H47" i="819"/>
  <c r="F47" i="819"/>
  <c r="N54" i="819"/>
  <c r="L54" i="819"/>
  <c r="J54" i="819"/>
  <c r="H54" i="819"/>
  <c r="F54" i="819"/>
  <c r="N49" i="818"/>
  <c r="J49" i="818"/>
  <c r="F49" i="818"/>
  <c r="L48" i="818"/>
  <c r="H48" i="818"/>
  <c r="L46" i="818"/>
  <c r="H46" i="818"/>
  <c r="L45" i="818"/>
  <c r="J45" i="818"/>
  <c r="H45" i="818"/>
  <c r="F45" i="818"/>
  <c r="K38" i="818"/>
  <c r="G38" i="818"/>
  <c r="M38" i="818"/>
  <c r="I38" i="818"/>
  <c r="E38" i="818"/>
  <c r="M37" i="818"/>
  <c r="I37" i="818"/>
  <c r="E37" i="818"/>
  <c r="K37" i="818"/>
  <c r="G37" i="818"/>
  <c r="K36" i="818"/>
  <c r="G36" i="818"/>
  <c r="M36" i="818"/>
  <c r="I36" i="818"/>
  <c r="E36" i="818"/>
  <c r="L54" i="817"/>
  <c r="H54" i="817"/>
  <c r="N51" i="817"/>
  <c r="J51" i="817"/>
  <c r="F51" i="817"/>
  <c r="L48" i="817"/>
  <c r="H48" i="817"/>
  <c r="N49" i="817"/>
  <c r="J49" i="817"/>
  <c r="F49" i="817"/>
  <c r="N45" i="817"/>
  <c r="J45" i="817"/>
  <c r="F45" i="817"/>
  <c r="L42" i="817"/>
  <c r="H42" i="817"/>
  <c r="F53" i="817"/>
  <c r="L35" i="817"/>
  <c r="J35" i="817"/>
  <c r="H35" i="817"/>
  <c r="F35" i="817"/>
  <c r="M33" i="817"/>
  <c r="K7" i="819"/>
  <c r="K40" i="819" s="1"/>
  <c r="I33" i="817"/>
  <c r="G7" i="819"/>
  <c r="G40" i="819" s="1"/>
  <c r="E33" i="817"/>
  <c r="N45" i="818" l="1"/>
  <c r="H52" i="819"/>
  <c r="H36" i="817"/>
  <c r="L36" i="817"/>
  <c r="F39" i="817"/>
  <c r="J39" i="817"/>
  <c r="N39" i="817"/>
  <c r="L52" i="819"/>
  <c r="H49" i="817"/>
  <c r="L49" i="817"/>
  <c r="K21" i="819"/>
  <c r="E21" i="819"/>
  <c r="L46" i="819"/>
  <c r="L47" i="819"/>
  <c r="F36" i="817"/>
  <c r="J36" i="817"/>
  <c r="N36" i="817"/>
  <c r="H37" i="817"/>
  <c r="L37" i="817"/>
  <c r="F38" i="817"/>
  <c r="J38" i="817"/>
  <c r="N38" i="817"/>
  <c r="H39" i="817"/>
  <c r="L39" i="817"/>
  <c r="F40" i="817"/>
  <c r="J40" i="817"/>
  <c r="N40" i="817"/>
  <c r="H41" i="817"/>
  <c r="L41" i="817"/>
  <c r="F42" i="817"/>
  <c r="J42" i="817"/>
  <c r="N42" i="817"/>
  <c r="H43" i="817"/>
  <c r="L43" i="817"/>
  <c r="F44" i="817"/>
  <c r="J44" i="817"/>
  <c r="N44" i="817"/>
  <c r="H45" i="817"/>
  <c r="L45" i="817"/>
  <c r="F46" i="817"/>
  <c r="J46" i="817"/>
  <c r="N46" i="817"/>
  <c r="H51" i="817"/>
  <c r="L51" i="817"/>
  <c r="F52" i="817"/>
  <c r="J52" i="817"/>
  <c r="N52" i="817"/>
  <c r="I21" i="819"/>
  <c r="M21" i="819"/>
  <c r="H43" i="819"/>
  <c r="L43" i="819"/>
  <c r="F44" i="819"/>
  <c r="J44" i="819"/>
  <c r="N44" i="819"/>
  <c r="H49" i="819"/>
  <c r="L49" i="819"/>
  <c r="F50" i="819"/>
  <c r="J50" i="819"/>
  <c r="N55" i="819"/>
  <c r="F37" i="817"/>
  <c r="J37" i="817"/>
  <c r="N37" i="817"/>
  <c r="H38" i="817"/>
  <c r="L38" i="817"/>
  <c r="H40" i="817"/>
  <c r="L40" i="817"/>
  <c r="F41" i="817"/>
  <c r="J41" i="817"/>
  <c r="N41" i="817"/>
  <c r="F43" i="817"/>
  <c r="J43" i="817"/>
  <c r="N43" i="817"/>
  <c r="H44" i="817"/>
  <c r="L44" i="817"/>
  <c r="H46" i="817"/>
  <c r="L46" i="817"/>
  <c r="H52" i="817"/>
  <c r="L52" i="817"/>
  <c r="H52" i="818"/>
  <c r="L52" i="818"/>
  <c r="F55" i="818"/>
  <c r="J55" i="818"/>
  <c r="N55" i="818"/>
  <c r="F43" i="819"/>
  <c r="J43" i="819"/>
  <c r="N43" i="819"/>
  <c r="H44" i="819"/>
  <c r="L44" i="819"/>
  <c r="F49" i="819"/>
  <c r="J49" i="819"/>
  <c r="N49" i="819"/>
  <c r="H50" i="819"/>
  <c r="N35" i="817"/>
  <c r="F46" i="819"/>
  <c r="J46" i="819"/>
  <c r="N46" i="819"/>
  <c r="F52" i="819"/>
  <c r="J52" i="819"/>
  <c r="N52" i="819"/>
  <c r="N56" i="819"/>
  <c r="F48" i="817"/>
  <c r="J48" i="817"/>
  <c r="N48" i="817"/>
  <c r="F55" i="817"/>
  <c r="H58" i="818"/>
  <c r="L58" i="818"/>
  <c r="G21" i="819"/>
  <c r="G35" i="819"/>
  <c r="K35" i="819"/>
  <c r="E35" i="819"/>
  <c r="I35" i="819"/>
  <c r="M35" i="819"/>
  <c r="F42" i="819"/>
  <c r="H42" i="819"/>
  <c r="J42" i="819"/>
  <c r="L42" i="819"/>
  <c r="N42" i="819"/>
  <c r="H53" i="819"/>
  <c r="L53" i="819"/>
  <c r="F45" i="819"/>
  <c r="H45" i="819"/>
  <c r="J45" i="819"/>
  <c r="L45" i="819"/>
  <c r="N45" i="819"/>
  <c r="F48" i="819"/>
  <c r="H48" i="819"/>
  <c r="J48" i="819"/>
  <c r="L48" i="819"/>
  <c r="N48" i="819"/>
  <c r="F51" i="819"/>
  <c r="H51" i="819"/>
  <c r="J51" i="819"/>
  <c r="L51" i="819"/>
  <c r="N51" i="819"/>
  <c r="F55" i="819"/>
  <c r="H55" i="819"/>
  <c r="J55" i="819"/>
  <c r="L55" i="819"/>
  <c r="F47" i="817"/>
  <c r="H47" i="817"/>
  <c r="J47" i="817"/>
  <c r="L47" i="817"/>
  <c r="N47" i="817"/>
  <c r="F50" i="817"/>
  <c r="H50" i="817"/>
  <c r="J50" i="817"/>
  <c r="L50" i="817"/>
  <c r="N50" i="817"/>
  <c r="J53" i="817"/>
  <c r="N53" i="817"/>
  <c r="H54" i="818"/>
  <c r="L54" i="818"/>
  <c r="H60" i="818"/>
  <c r="L60" i="818"/>
  <c r="F61" i="818"/>
  <c r="J61" i="818"/>
  <c r="N61" i="818"/>
  <c r="J55" i="817"/>
  <c r="N55" i="817"/>
  <c r="G7" i="818"/>
  <c r="G43" i="818" s="1"/>
  <c r="F47" i="818"/>
  <c r="J47" i="818"/>
  <c r="N47" i="818"/>
  <c r="H50" i="818"/>
  <c r="L50" i="818"/>
  <c r="F51" i="818"/>
  <c r="J51" i="818"/>
  <c r="N51" i="818"/>
  <c r="F53" i="818"/>
  <c r="J53" i="818"/>
  <c r="N53" i="818"/>
  <c r="H56" i="818"/>
  <c r="L56" i="818"/>
  <c r="F57" i="818"/>
  <c r="J57" i="818"/>
  <c r="N57" i="818"/>
  <c r="F59" i="818"/>
  <c r="J59" i="818"/>
  <c r="N59" i="818"/>
  <c r="H62" i="818"/>
  <c r="L62" i="818"/>
  <c r="E7" i="819"/>
  <c r="E40" i="819" s="1"/>
  <c r="E7" i="818"/>
  <c r="E43" i="818" s="1"/>
  <c r="I7" i="819"/>
  <c r="I40" i="819" s="1"/>
  <c r="I7" i="818"/>
  <c r="I43" i="818" s="1"/>
  <c r="M7" i="819"/>
  <c r="M40" i="819" s="1"/>
  <c r="M7" i="818"/>
  <c r="M43" i="818" s="1"/>
  <c r="G33" i="817"/>
  <c r="K33" i="817"/>
  <c r="H53" i="817"/>
  <c r="L53" i="817"/>
  <c r="F54" i="817"/>
  <c r="J54" i="817"/>
  <c r="N54" i="817"/>
  <c r="H55" i="817"/>
  <c r="L55" i="817"/>
  <c r="K7" i="818"/>
  <c r="K43" i="818" s="1"/>
  <c r="F46" i="818"/>
  <c r="J46" i="818"/>
  <c r="N46" i="818"/>
  <c r="H47" i="818"/>
  <c r="L47" i="818"/>
  <c r="F48" i="818"/>
  <c r="J48" i="818"/>
  <c r="N48" i="818"/>
  <c r="H49" i="818"/>
  <c r="L49" i="818"/>
  <c r="F50" i="818"/>
  <c r="J50" i="818"/>
  <c r="N50" i="818"/>
  <c r="H51" i="818"/>
  <c r="L51" i="818"/>
  <c r="F52" i="818"/>
  <c r="J52" i="818"/>
  <c r="N52" i="818"/>
  <c r="H53" i="818"/>
  <c r="L53" i="818"/>
  <c r="F54" i="818"/>
  <c r="J54" i="818"/>
  <c r="N54" i="818"/>
  <c r="H55" i="818"/>
  <c r="L55" i="818"/>
  <c r="F56" i="818"/>
  <c r="J56" i="818"/>
  <c r="N56" i="818"/>
  <c r="H57" i="818"/>
  <c r="L57" i="818"/>
  <c r="F58" i="818"/>
  <c r="J58" i="818"/>
  <c r="N58" i="818"/>
  <c r="H59" i="818"/>
  <c r="L59" i="818"/>
  <c r="F60" i="818"/>
  <c r="J60" i="818"/>
  <c r="N60" i="818"/>
  <c r="H61" i="818"/>
  <c r="L61" i="818"/>
  <c r="F62" i="818"/>
  <c r="J62" i="818"/>
  <c r="N62" i="818"/>
  <c r="E54" i="711" l="1"/>
  <c r="F54" i="711"/>
  <c r="G54" i="711"/>
  <c r="H54" i="711"/>
  <c r="I54" i="711"/>
  <c r="J54" i="711"/>
  <c r="K54" i="711"/>
  <c r="L54" i="711"/>
  <c r="M54" i="711"/>
  <c r="N54" i="711"/>
  <c r="O54" i="711"/>
  <c r="P54" i="711"/>
  <c r="E52" i="711"/>
  <c r="F52" i="711"/>
  <c r="G52" i="711"/>
  <c r="H52" i="711"/>
  <c r="I52" i="711"/>
  <c r="J52" i="711"/>
  <c r="K52" i="711"/>
  <c r="L52" i="711"/>
  <c r="M52" i="711"/>
  <c r="N52" i="711"/>
  <c r="O52" i="711"/>
  <c r="P52" i="711"/>
  <c r="E50" i="711"/>
  <c r="F50" i="711"/>
  <c r="G50" i="711"/>
  <c r="H50" i="711"/>
  <c r="I50" i="711"/>
  <c r="J50" i="711"/>
  <c r="K50" i="711"/>
  <c r="L50" i="711"/>
  <c r="M50" i="711"/>
  <c r="N50" i="711"/>
  <c r="O50" i="711"/>
  <c r="P50" i="711"/>
  <c r="Q54" i="711" l="1"/>
  <c r="Q52" i="711"/>
  <c r="Q16" i="801" l="1"/>
  <c r="Q50" i="711" s="1"/>
  <c r="Q72" i="800"/>
  <c r="Q71" i="800"/>
  <c r="Q70" i="800"/>
  <c r="Q66" i="800"/>
  <c r="Q65" i="800"/>
  <c r="Q49" i="800"/>
  <c r="E6" i="800"/>
  <c r="C66" i="500" l="1"/>
  <c r="N27" i="458" l="1"/>
  <c r="M27" i="458"/>
  <c r="L27" i="458"/>
  <c r="K27" i="458"/>
  <c r="J27" i="458"/>
  <c r="I27" i="458"/>
  <c r="N26" i="458"/>
  <c r="M26" i="458"/>
  <c r="L26" i="458"/>
  <c r="K26" i="458"/>
  <c r="J26" i="458"/>
  <c r="I26" i="458"/>
  <c r="N25" i="458"/>
  <c r="M25" i="458"/>
  <c r="L25" i="458"/>
  <c r="K25" i="458"/>
  <c r="J25" i="458"/>
  <c r="I25" i="458"/>
  <c r="H27" i="458"/>
  <c r="H26" i="458"/>
  <c r="H25" i="458"/>
  <c r="N24" i="458"/>
  <c r="M24" i="458"/>
  <c r="L24" i="458"/>
  <c r="K24" i="458"/>
  <c r="J24" i="458"/>
  <c r="I24" i="458"/>
  <c r="H24" i="458"/>
  <c r="Q53" i="711" l="1"/>
  <c r="Q55" i="711"/>
  <c r="L67" i="501" l="1"/>
  <c r="K67" i="501"/>
  <c r="J67" i="501"/>
  <c r="I67" i="501"/>
  <c r="H67" i="501"/>
  <c r="G67" i="501"/>
  <c r="F67" i="501"/>
  <c r="E67" i="501"/>
  <c r="M67" i="501" l="1"/>
  <c r="K31" i="6"/>
  <c r="AN6" i="500" l="1"/>
  <c r="AD27" i="500" l="1"/>
  <c r="AM27" i="500" s="1"/>
  <c r="AD9" i="500"/>
  <c r="AM9" i="500" s="1"/>
  <c r="AD10" i="500"/>
  <c r="AM10" i="500" s="1"/>
  <c r="AD11" i="500"/>
  <c r="AM11" i="500" s="1"/>
  <c r="AD12" i="500"/>
  <c r="AM12" i="500" s="1"/>
  <c r="AD13" i="500"/>
  <c r="AM13" i="500" s="1"/>
  <c r="AD14" i="500"/>
  <c r="AM14" i="500" s="1"/>
  <c r="AD15" i="500"/>
  <c r="AM15" i="500" s="1"/>
  <c r="AD16" i="500"/>
  <c r="AM16" i="500" s="1"/>
  <c r="AD17" i="500"/>
  <c r="AM17" i="500" s="1"/>
  <c r="AD18" i="500"/>
  <c r="AM18" i="500" s="1"/>
  <c r="AD19" i="500"/>
  <c r="AM19" i="500" s="1"/>
  <c r="AD20" i="500"/>
  <c r="AM20" i="500" s="1"/>
  <c r="AD21" i="500"/>
  <c r="AM21" i="500" s="1"/>
  <c r="AD22" i="500"/>
  <c r="AM22" i="500" s="1"/>
  <c r="AD23" i="500"/>
  <c r="AM23" i="500" s="1"/>
  <c r="AD24" i="500"/>
  <c r="AM24" i="500" s="1"/>
  <c r="AD25" i="500"/>
  <c r="AM25" i="500" s="1"/>
  <c r="AD26" i="500"/>
  <c r="AM26" i="500" s="1"/>
  <c r="AD8" i="500"/>
  <c r="AM8" i="500" s="1"/>
  <c r="K44" i="500" l="1"/>
  <c r="K7" i="500"/>
  <c r="I18" i="564" l="1"/>
  <c r="I15" i="564"/>
  <c r="I24" i="564"/>
  <c r="I13" i="564"/>
  <c r="I28" i="564"/>
  <c r="I29" i="564"/>
  <c r="I9" i="564"/>
  <c r="I16" i="564"/>
  <c r="I23" i="564"/>
  <c r="I36" i="564"/>
  <c r="I37" i="564"/>
  <c r="I26" i="564"/>
  <c r="I25" i="564"/>
  <c r="I11" i="564"/>
  <c r="I35" i="564"/>
  <c r="I22" i="564"/>
  <c r="I19" i="564"/>
  <c r="I12" i="564"/>
  <c r="I32" i="564"/>
  <c r="I21" i="564"/>
  <c r="I33" i="564"/>
  <c r="I14" i="564"/>
  <c r="I10" i="564"/>
  <c r="I34" i="564" l="1"/>
  <c r="I27" i="564"/>
  <c r="I31" i="564"/>
  <c r="I30" i="564"/>
  <c r="I39" i="564"/>
  <c r="I38" i="564"/>
  <c r="I20" i="564"/>
  <c r="I17" i="564"/>
  <c r="L35" i="7" l="1"/>
  <c r="AF9" i="500" l="1"/>
  <c r="AF11" i="500"/>
  <c r="AF13" i="500"/>
  <c r="AF15" i="500"/>
  <c r="AF17" i="500"/>
  <c r="AF19" i="500"/>
  <c r="AF21" i="500"/>
  <c r="AF23" i="500"/>
  <c r="AF25" i="500"/>
  <c r="AF27" i="500"/>
  <c r="AF10" i="500"/>
  <c r="AF12" i="500"/>
  <c r="AF14" i="500"/>
  <c r="AF16" i="500"/>
  <c r="AF18" i="500"/>
  <c r="AF20" i="500"/>
  <c r="AF22" i="500"/>
  <c r="AF24" i="500"/>
  <c r="AF26" i="500"/>
  <c r="AF8" i="500"/>
  <c r="AH8" i="500"/>
  <c r="AO8" i="500" s="1"/>
  <c r="AH10" i="500"/>
  <c r="AO10" i="500" s="1"/>
  <c r="AH12" i="500"/>
  <c r="AO12" i="500" s="1"/>
  <c r="AH14" i="500"/>
  <c r="AO14" i="500" s="1"/>
  <c r="AH16" i="500"/>
  <c r="AO16" i="500" s="1"/>
  <c r="AH18" i="500"/>
  <c r="AO18" i="500" s="1"/>
  <c r="AH20" i="500"/>
  <c r="AO20" i="500" s="1"/>
  <c r="AH22" i="500"/>
  <c r="AO22" i="500" s="1"/>
  <c r="AH24" i="500"/>
  <c r="AO24" i="500" s="1"/>
  <c r="AH26" i="500"/>
  <c r="AO26" i="500" s="1"/>
  <c r="AH9" i="500"/>
  <c r="AH11" i="500"/>
  <c r="AH13" i="500"/>
  <c r="AH15" i="500"/>
  <c r="AH17" i="500"/>
  <c r="AH19" i="500"/>
  <c r="AH21" i="500"/>
  <c r="AH23" i="500"/>
  <c r="AH25" i="500"/>
  <c r="AH27" i="500"/>
  <c r="AE9" i="500"/>
  <c r="AE11" i="500"/>
  <c r="AE13" i="500"/>
  <c r="AE15" i="500"/>
  <c r="AE17" i="500"/>
  <c r="AE19" i="500"/>
  <c r="AE21" i="500"/>
  <c r="AE23" i="500"/>
  <c r="AE25" i="500"/>
  <c r="AE27" i="500"/>
  <c r="AG9" i="500"/>
  <c r="AN9" i="500" s="1"/>
  <c r="AG11" i="500"/>
  <c r="AN11" i="500" s="1"/>
  <c r="AG13" i="500"/>
  <c r="AN13" i="500" s="1"/>
  <c r="AG15" i="500"/>
  <c r="AN15" i="500" s="1"/>
  <c r="AG17" i="500"/>
  <c r="AN17" i="500" s="1"/>
  <c r="AG19" i="500"/>
  <c r="AN19" i="500" s="1"/>
  <c r="AG21" i="500"/>
  <c r="AN21" i="500" s="1"/>
  <c r="AG23" i="500"/>
  <c r="AN23" i="500" s="1"/>
  <c r="AG25" i="500"/>
  <c r="AN25" i="500" s="1"/>
  <c r="AG27" i="500"/>
  <c r="AN27" i="500" s="1"/>
  <c r="AE8" i="500"/>
  <c r="AE10" i="500"/>
  <c r="AE12" i="500"/>
  <c r="AE14" i="500"/>
  <c r="AE16" i="500"/>
  <c r="AE18" i="500"/>
  <c r="AE20" i="500"/>
  <c r="AE22" i="500"/>
  <c r="AE24" i="500"/>
  <c r="AE26" i="500"/>
  <c r="AG8" i="500"/>
  <c r="AN8" i="500" s="1"/>
  <c r="AG10" i="500"/>
  <c r="AN10" i="500" s="1"/>
  <c r="AG12" i="500"/>
  <c r="AN12" i="500" s="1"/>
  <c r="AG14" i="500"/>
  <c r="AN14" i="500" s="1"/>
  <c r="AG16" i="500"/>
  <c r="AN16" i="500" s="1"/>
  <c r="AG18" i="500"/>
  <c r="AN18" i="500" s="1"/>
  <c r="AG20" i="500"/>
  <c r="AN20" i="500" s="1"/>
  <c r="AG22" i="500"/>
  <c r="AN22" i="500" s="1"/>
  <c r="AG24" i="500"/>
  <c r="AN24" i="500" s="1"/>
  <c r="AG26" i="500"/>
  <c r="AN26" i="500" s="1"/>
  <c r="K43" i="500" l="1"/>
  <c r="K6" i="500"/>
  <c r="AO27" i="500"/>
  <c r="AO23" i="500"/>
  <c r="AO19" i="500"/>
  <c r="AO15" i="500"/>
  <c r="AO11" i="500"/>
  <c r="J44" i="500"/>
  <c r="AO25" i="500"/>
  <c r="AO21" i="500"/>
  <c r="AO17" i="500"/>
  <c r="AO13" i="500"/>
  <c r="AO9" i="500"/>
  <c r="E44" i="500"/>
  <c r="I44" i="500"/>
  <c r="G44" i="500"/>
  <c r="F44" i="500"/>
  <c r="H44" i="500"/>
  <c r="Q69" i="491" l="1"/>
  <c r="Q68" i="491"/>
  <c r="Q72" i="491"/>
  <c r="Q71" i="491"/>
  <c r="Q70" i="491"/>
</calcChain>
</file>

<file path=xl/sharedStrings.xml><?xml version="1.0" encoding="utf-8"?>
<sst xmlns="http://schemas.openxmlformats.org/spreadsheetml/2006/main" count="1546" uniqueCount="605">
  <si>
    <t>invalidez, velhice e sobrevivência</t>
  </si>
  <si>
    <t>desemprego e apoio ao emprego</t>
  </si>
  <si>
    <t>população total</t>
  </si>
  <si>
    <t xml:space="preserve"> n.d.</t>
  </si>
  <si>
    <t xml:space="preserve"> Conceitos</t>
  </si>
  <si>
    <t>valor inferior a 0,1 da unidade utilizada</t>
  </si>
  <si>
    <t>salários na construção civil e obras públicas</t>
  </si>
  <si>
    <t>população desempregada</t>
  </si>
  <si>
    <t>retribuição mínima mensal garantida</t>
  </si>
  <si>
    <t>-</t>
  </si>
  <si>
    <r>
      <t>ISSN</t>
    </r>
    <r>
      <rPr>
        <sz val="8"/>
        <color indexed="63"/>
        <rFont val="Arial"/>
        <family val="2"/>
      </rPr>
      <t xml:space="preserve"> 0873-4682</t>
    </r>
  </si>
  <si>
    <t xml:space="preserve"> Trabalho</t>
  </si>
  <si>
    <t xml:space="preserve"> Formação Profissional</t>
  </si>
  <si>
    <t>população com emprego</t>
  </si>
  <si>
    <t>índice de preços no consumidor</t>
  </si>
  <si>
    <t xml:space="preserve"> o.o</t>
  </si>
  <si>
    <t>prestações familiares</t>
  </si>
  <si>
    <t xml:space="preserve">Sinais convencionais  </t>
  </si>
  <si>
    <t>estrutura empresarial</t>
  </si>
  <si>
    <r>
      <t>Depósito Legal</t>
    </r>
    <r>
      <rPr>
        <sz val="8"/>
        <color indexed="63"/>
        <rFont val="Arial"/>
        <family val="2"/>
      </rPr>
      <t>: 100553/96</t>
    </r>
  </si>
  <si>
    <t>valor inferior a metade da unidade utilizada</t>
  </si>
  <si>
    <t xml:space="preserve"> Fontes</t>
  </si>
  <si>
    <t>doença</t>
  </si>
  <si>
    <r>
      <t>Periodicidade</t>
    </r>
    <r>
      <rPr>
        <sz val="8"/>
        <color indexed="63"/>
        <rFont val="Arial"/>
        <family val="2"/>
      </rPr>
      <t>: Mensal</t>
    </r>
  </si>
  <si>
    <t xml:space="preserve">Dados recolhidos até:    </t>
  </si>
  <si>
    <t>desemprego registado - no fim do período</t>
  </si>
  <si>
    <t>ganhos médios</t>
  </si>
  <si>
    <t>Índice</t>
  </si>
  <si>
    <t>desemprego registado, ofertas e colocações - ao longo do período</t>
  </si>
  <si>
    <t xml:space="preserve"> Segurança Social</t>
  </si>
  <si>
    <t>rendimento social de inserção</t>
  </si>
  <si>
    <t>acidentes de trabalho</t>
  </si>
  <si>
    <t xml:space="preserve"> População, Emprego e Desemprego</t>
  </si>
  <si>
    <t xml:space="preserve"> Quadros sinópticos</t>
  </si>
  <si>
    <t xml:space="preserve"> </t>
  </si>
  <si>
    <t xml:space="preserve">ISSN: 0873 - 4682  </t>
  </si>
  <si>
    <t>valor nulo</t>
  </si>
  <si>
    <t>valor não disponível</t>
  </si>
  <si>
    <t xml:space="preserve"> Informação em destaque</t>
  </si>
  <si>
    <t>valor inferior à unidade utilizada</t>
  </si>
  <si>
    <r>
      <t xml:space="preserve"> §</t>
    </r>
    <r>
      <rPr>
        <sz val="8"/>
        <color indexed="63"/>
        <rFont val="Arial"/>
        <family val="2"/>
      </rPr>
      <t xml:space="preserve">  </t>
    </r>
  </si>
  <si>
    <r>
      <t xml:space="preserve"> o</t>
    </r>
    <r>
      <rPr>
        <sz val="8"/>
        <color indexed="63"/>
        <rFont val="Arial"/>
        <family val="2"/>
      </rPr>
      <t xml:space="preserve"> </t>
    </r>
  </si>
  <si>
    <t xml:space="preserve"> Ficha Técnica</t>
  </si>
  <si>
    <t xml:space="preserve">Introdução </t>
  </si>
  <si>
    <t xml:space="preserve">  - </t>
  </si>
  <si>
    <t>população em educação ou formação</t>
  </si>
  <si>
    <r>
      <t>Título</t>
    </r>
    <r>
      <rPr>
        <sz val="8"/>
        <color indexed="63"/>
        <rFont val="Arial"/>
        <family val="2"/>
      </rPr>
      <t>: Boletim Estatístico    -</t>
    </r>
  </si>
  <si>
    <t>tendências do mercado de trabalho</t>
  </si>
  <si>
    <r>
      <t xml:space="preserve">O </t>
    </r>
    <r>
      <rPr>
        <b/>
        <sz val="9"/>
        <color indexed="63"/>
        <rFont val="Arial"/>
        <family val="2"/>
      </rPr>
      <t>Boletim Estatístico</t>
    </r>
    <r>
      <rPr>
        <sz val="9"/>
        <color indexed="63"/>
        <rFont val="Arial"/>
        <family val="2"/>
      </rPr>
      <t xml:space="preserve"> é uma publicação mensal, iniciada em 1996, de divulgação de dados estatísticos das áreas do Emprego, da Formação Profissional, do Trabalho e da Segurança Social.
Para além das páginas de temática fixa, existem duas páginas com rotatividade de tema para informação em destaque (páginas 20 e 21).
Cada página temática de periodicidade trimestral é composta, sempre que se mostre pertinente,  por duas partes: uma de indicadores gerais que permanecem ao longo do trimestre e uma segunda com informação de rotatividade mensal, de forma a potenciar a informação a disponibilizar.</t>
    </r>
  </si>
  <si>
    <t>instrumentos de regulamentação coletiva do trabalho</t>
  </si>
  <si>
    <t>Publicação eletrónica mensal</t>
  </si>
  <si>
    <r>
      <t>Formato:</t>
    </r>
    <r>
      <rPr>
        <sz val="8"/>
        <color indexed="63"/>
        <rFont val="Arial"/>
        <family val="2"/>
      </rPr>
      <t xml:space="preserve"> publicação em suporte eletrónico</t>
    </r>
  </si>
  <si>
    <r>
      <t xml:space="preserve">INE, Inquérito Qualitativo de Conjuntura aos Consumidores </t>
    </r>
    <r>
      <rPr>
        <sz val="8"/>
        <color indexed="63"/>
        <rFont val="Arial"/>
        <family val="2"/>
      </rPr>
      <t>- inquérito harmonizado a nível europeu, de carácter mensal com o objetivo de recolha de informação que forneça as opiniões (avaliações/expectativas) dos consumidores sobre a situação económica e financeira das famílias, bem como as suas expectativas sobre a evolução próxima da economia.</t>
    </r>
  </si>
  <si>
    <r>
      <t xml:space="preserve">INE, Inquéritos Qualitativos de Conjuntura às Empresas (Indústria Transformadora, Construção e Obras Públicas e Serviços) </t>
    </r>
    <r>
      <rPr>
        <sz val="8"/>
        <color indexed="63"/>
        <rFont val="Arial"/>
        <family val="2"/>
      </rPr>
      <t xml:space="preserve">- inquérito mensal, harmonizado a nível europeu, com o objetivo de recolha de informação que forneça as opiniões (avaliações/expectativas) dos agentes económicos/empresários sobre a evolução da atividade económica da sua própria empresa. Da conjugação das opiniões dos empresários, torna-se possível avaliar não só a situação do sector, como também as </t>
    </r>
    <r>
      <rPr>
        <sz val="8"/>
        <color rgb="FF333333"/>
        <rFont val="Arial"/>
        <family val="2"/>
      </rPr>
      <t>respetivas perspetivas.</t>
    </r>
  </si>
  <si>
    <r>
      <t>Para uma perceção mais completa das características e conteúdo dos dados estatísticos constantes dos quadros apresentados, dever-se-á consultar as fontes</t>
    </r>
    <r>
      <rPr>
        <sz val="8"/>
        <color rgb="FF333333"/>
        <rFont val="Arial"/>
        <family val="2"/>
      </rPr>
      <t xml:space="preserve"> respetivas neles indicadas:</t>
    </r>
  </si>
  <si>
    <t>Beja</t>
  </si>
  <si>
    <t>Évora</t>
  </si>
  <si>
    <t>Portalegre</t>
  </si>
  <si>
    <t>Setúbal</t>
  </si>
  <si>
    <t>Lisboa</t>
  </si>
  <si>
    <t>Leiria</t>
  </si>
  <si>
    <t>Coimbra</t>
  </si>
  <si>
    <t>Aveiro</t>
  </si>
  <si>
    <t>Porto</t>
  </si>
  <si>
    <t>Braga</t>
  </si>
  <si>
    <t>Viana do Castelo</t>
  </si>
  <si>
    <t>Bragança</t>
  </si>
  <si>
    <t>Vila Real</t>
  </si>
  <si>
    <t>total</t>
  </si>
  <si>
    <t>(percentagem)</t>
  </si>
  <si>
    <t>Continente</t>
  </si>
  <si>
    <t>Mulheres</t>
  </si>
  <si>
    <t>Homens</t>
  </si>
  <si>
    <t>Portugal</t>
  </si>
  <si>
    <t>Faro</t>
  </si>
  <si>
    <t>Castelo Branco</t>
  </si>
  <si>
    <t>Guarda</t>
  </si>
  <si>
    <t>Viseu</t>
  </si>
  <si>
    <t>(número)</t>
  </si>
  <si>
    <t>Santarém</t>
  </si>
  <si>
    <t xml:space="preserve">Serralheiro civil </t>
  </si>
  <si>
    <t>Canalizador</t>
  </si>
  <si>
    <t>Estucador</t>
  </si>
  <si>
    <t>Espalhador de betuminosos</t>
  </si>
  <si>
    <t>Armador de ferro</t>
  </si>
  <si>
    <t>(euros)</t>
  </si>
  <si>
    <t>outubro</t>
  </si>
  <si>
    <t>abril</t>
  </si>
  <si>
    <t>Mais informação em:  http://www.ine.pt</t>
  </si>
  <si>
    <t>principais variações face ao mês anterior</t>
  </si>
  <si>
    <t>Homóloga</t>
  </si>
  <si>
    <t>Em cadeia</t>
  </si>
  <si>
    <t>variação</t>
  </si>
  <si>
    <t>jan.</t>
  </si>
  <si>
    <t>dez.</t>
  </si>
  <si>
    <t>nov.</t>
  </si>
  <si>
    <t>out.</t>
  </si>
  <si>
    <t>set.</t>
  </si>
  <si>
    <t>ago.</t>
  </si>
  <si>
    <t>jul.</t>
  </si>
  <si>
    <t>jun.</t>
  </si>
  <si>
    <t>mai.</t>
  </si>
  <si>
    <t>abr.</t>
  </si>
  <si>
    <t>mar.</t>
  </si>
  <si>
    <t>fev.</t>
  </si>
  <si>
    <t>convenções publicadas</t>
  </si>
  <si>
    <t>%</t>
  </si>
  <si>
    <t>Zonas brancas (trab. administrativos)</t>
  </si>
  <si>
    <r>
      <t>U.</t>
    </r>
    <r>
      <rPr>
        <sz val="8"/>
        <color indexed="63"/>
        <rFont val="Arial"/>
        <family val="2"/>
      </rPr>
      <t xml:space="preserve"> At.org.inter. e out.inst.extra-territ.</t>
    </r>
  </si>
  <si>
    <r>
      <t>T.</t>
    </r>
    <r>
      <rPr>
        <sz val="8"/>
        <color indexed="63"/>
        <rFont val="Arial"/>
        <family val="2"/>
      </rPr>
      <t xml:space="preserve"> At.fam.p.dom.e a.pr.fam.p/uso próp.</t>
    </r>
  </si>
  <si>
    <r>
      <t xml:space="preserve">S. </t>
    </r>
    <r>
      <rPr>
        <sz val="8"/>
        <color indexed="63"/>
        <rFont val="Arial"/>
        <family val="2"/>
      </rPr>
      <t>Outras atividades de serviços</t>
    </r>
  </si>
  <si>
    <r>
      <t xml:space="preserve">Q. </t>
    </r>
    <r>
      <rPr>
        <sz val="8"/>
        <color indexed="63"/>
        <rFont val="Arial"/>
        <family val="2"/>
      </rPr>
      <t>Ativ. de saúde hum. e apoio social</t>
    </r>
  </si>
  <si>
    <r>
      <t>P.</t>
    </r>
    <r>
      <rPr>
        <sz val="8"/>
        <color indexed="63"/>
        <rFont val="Arial"/>
        <family val="2"/>
      </rPr>
      <t xml:space="preserve"> Educação</t>
    </r>
  </si>
  <si>
    <r>
      <rPr>
        <b/>
        <sz val="8"/>
        <color indexed="63"/>
        <rFont val="Arial"/>
        <family val="2"/>
      </rPr>
      <t>O.</t>
    </r>
    <r>
      <rPr>
        <sz val="8"/>
        <color indexed="63"/>
        <rFont val="Arial"/>
        <family val="2"/>
      </rPr>
      <t xml:space="preserve"> Adm. púb.e defesa; seg.social obrig.</t>
    </r>
  </si>
  <si>
    <r>
      <t>N.</t>
    </r>
    <r>
      <rPr>
        <sz val="8"/>
        <color indexed="63"/>
        <rFont val="Arial"/>
        <family val="2"/>
      </rPr>
      <t xml:space="preserve"> Ativ. admin. e dos serv. de apoio</t>
    </r>
  </si>
  <si>
    <r>
      <t>M.</t>
    </r>
    <r>
      <rPr>
        <sz val="8"/>
        <color indexed="63"/>
        <rFont val="Arial"/>
        <family val="2"/>
      </rPr>
      <t xml:space="preserve"> Ativ.de consult., cient., téc. e simil.</t>
    </r>
  </si>
  <si>
    <r>
      <t>K.</t>
    </r>
    <r>
      <rPr>
        <sz val="8"/>
        <color indexed="63"/>
        <rFont val="Arial"/>
        <family val="2"/>
      </rPr>
      <t xml:space="preserve"> Ativ. financeiras e de seguros</t>
    </r>
  </si>
  <si>
    <r>
      <t>J.</t>
    </r>
    <r>
      <rPr>
        <sz val="8"/>
        <color indexed="63"/>
        <rFont val="Arial"/>
        <family val="2"/>
      </rPr>
      <t xml:space="preserve"> Ativ. de inform. e de comunicação</t>
    </r>
  </si>
  <si>
    <r>
      <t>I.</t>
    </r>
    <r>
      <rPr>
        <sz val="8"/>
        <color indexed="63"/>
        <rFont val="Arial"/>
        <family val="2"/>
      </rPr>
      <t xml:space="preserve"> Alojamento, restauração e similares</t>
    </r>
  </si>
  <si>
    <r>
      <t>H.</t>
    </r>
    <r>
      <rPr>
        <sz val="8"/>
        <color indexed="63"/>
        <rFont val="Arial"/>
        <family val="2"/>
      </rPr>
      <t xml:space="preserve"> Transportes e armazenagem</t>
    </r>
  </si>
  <si>
    <r>
      <t>G.</t>
    </r>
    <r>
      <rPr>
        <sz val="8"/>
        <color indexed="63"/>
        <rFont val="Arial"/>
        <family val="2"/>
      </rPr>
      <t xml:space="preserve"> Com.gros. e ret., rep. veíc. aut.</t>
    </r>
  </si>
  <si>
    <r>
      <rPr>
        <b/>
        <sz val="8"/>
        <color indexed="63"/>
        <rFont val="Arial"/>
        <family val="2"/>
      </rPr>
      <t>F.</t>
    </r>
    <r>
      <rPr>
        <sz val="8"/>
        <color indexed="63"/>
        <rFont val="Arial"/>
        <family val="2"/>
      </rPr>
      <t xml:space="preserve"> Construção</t>
    </r>
  </si>
  <si>
    <r>
      <rPr>
        <b/>
        <sz val="8"/>
        <color indexed="63"/>
        <rFont val="Arial"/>
        <family val="2"/>
      </rPr>
      <t>E.</t>
    </r>
    <r>
      <rPr>
        <sz val="8"/>
        <color indexed="63"/>
        <rFont val="Arial"/>
        <family val="2"/>
      </rPr>
      <t xml:space="preserve"> Captação, trat.,distr.; san.,despol.</t>
    </r>
  </si>
  <si>
    <r>
      <t>D.</t>
    </r>
    <r>
      <rPr>
        <sz val="8"/>
        <color indexed="63"/>
        <rFont val="Arial"/>
        <family val="2"/>
      </rPr>
      <t xml:space="preserve"> Elet.gás,vapor,ág.quente/fria,ar frio</t>
    </r>
  </si>
  <si>
    <r>
      <t>C.</t>
    </r>
    <r>
      <rPr>
        <sz val="8"/>
        <color indexed="63"/>
        <rFont val="Arial"/>
        <family val="2"/>
      </rPr>
      <t xml:space="preserve"> Indústrias transformadoras</t>
    </r>
  </si>
  <si>
    <r>
      <t>B.</t>
    </r>
    <r>
      <rPr>
        <sz val="8"/>
        <color indexed="63"/>
        <rFont val="Arial"/>
        <family val="2"/>
      </rPr>
      <t xml:space="preserve"> Indústrias extrativas</t>
    </r>
  </si>
  <si>
    <r>
      <rPr>
        <b/>
        <sz val="8"/>
        <color indexed="63"/>
        <rFont val="Arial"/>
        <family val="2"/>
      </rPr>
      <t>A.</t>
    </r>
    <r>
      <rPr>
        <sz val="8"/>
        <color indexed="63"/>
        <rFont val="Arial"/>
        <family val="2"/>
      </rPr>
      <t xml:space="preserve"> Agric, pr. animal,caça, flor.e pesca</t>
    </r>
  </si>
  <si>
    <t>informação mensal</t>
  </si>
  <si>
    <t xml:space="preserve">instrumentos de regulamentação coletiva do trabalho </t>
  </si>
  <si>
    <t>Outros</t>
  </si>
  <si>
    <t>Açores</t>
  </si>
  <si>
    <t>Madeira</t>
  </si>
  <si>
    <t>famílias com processamento de rendimento social de inserção (RSI)</t>
  </si>
  <si>
    <t>(número e euros)</t>
  </si>
  <si>
    <t>Mais informação em:  http://www.seg-social.pt</t>
  </si>
  <si>
    <t>Invalidez</t>
  </si>
  <si>
    <t xml:space="preserve">Velhice </t>
  </si>
  <si>
    <t>Sobrevivência</t>
  </si>
  <si>
    <t>titulares</t>
  </si>
  <si>
    <t>Abono de família</t>
  </si>
  <si>
    <t>Subsídio educação especial</t>
  </si>
  <si>
    <t>Subsídio vitalício</t>
  </si>
  <si>
    <t>Subsídio de desemprego</t>
  </si>
  <si>
    <t>Subsídio social de desemprego inicial</t>
  </si>
  <si>
    <t>beneficiários</t>
  </si>
  <si>
    <t>Subsídio social de desemprego subsequente</t>
  </si>
  <si>
    <t>Prolongamento do subsídio social de desemprego</t>
  </si>
  <si>
    <t>valor médio do subsidio (€)</t>
  </si>
  <si>
    <t>Subsídio/ beneficiário</t>
  </si>
  <si>
    <t>Comércio</t>
  </si>
  <si>
    <r>
      <t>Serviços</t>
    </r>
    <r>
      <rPr>
        <b/>
        <vertAlign val="superscript"/>
        <sz val="8"/>
        <color indexed="63"/>
        <rFont val="Arial"/>
        <family val="2"/>
      </rPr>
      <t xml:space="preserve"> </t>
    </r>
    <r>
      <rPr>
        <vertAlign val="superscript"/>
        <sz val="8"/>
        <color indexed="63"/>
        <rFont val="Arial"/>
        <family val="2"/>
      </rPr>
      <t>(2)</t>
    </r>
  </si>
  <si>
    <t xml:space="preserve">Indústria Transformadora </t>
  </si>
  <si>
    <r>
      <t>Serviços</t>
    </r>
    <r>
      <rPr>
        <vertAlign val="superscript"/>
        <sz val="8"/>
        <color indexed="63"/>
        <rFont val="Arial"/>
        <family val="2"/>
      </rPr>
      <t xml:space="preserve"> (2)</t>
    </r>
  </si>
  <si>
    <t>desemprego registado:</t>
  </si>
  <si>
    <r>
      <t xml:space="preserve">ofertas ao longo do período </t>
    </r>
    <r>
      <rPr>
        <sz val="6"/>
        <color indexed="63"/>
        <rFont val="Arial"/>
        <family val="2"/>
      </rPr>
      <t>(vh/%)</t>
    </r>
  </si>
  <si>
    <t>(milhares)</t>
  </si>
  <si>
    <t>15 - 24 anos</t>
  </si>
  <si>
    <t xml:space="preserve">25 - 44 anos </t>
  </si>
  <si>
    <r>
      <t>45 e + anos</t>
    </r>
    <r>
      <rPr>
        <b/>
        <vertAlign val="superscript"/>
        <sz val="8"/>
        <color indexed="63"/>
        <rFont val="Arial"/>
        <family val="2"/>
      </rPr>
      <t xml:space="preserve"> </t>
    </r>
  </si>
  <si>
    <t>(milhares e estrutura em %)</t>
  </si>
  <si>
    <t>v.a.</t>
  </si>
  <si>
    <t>população com emprego - indicadores globais</t>
  </si>
  <si>
    <t>Indústria, const., energia e água</t>
  </si>
  <si>
    <t>Serviços</t>
  </si>
  <si>
    <t>Tempo completo</t>
  </si>
  <si>
    <t>Tempo parcial</t>
  </si>
  <si>
    <t>Trabalhadores por conta outrem</t>
  </si>
  <si>
    <t>Contrato sem termo</t>
  </si>
  <si>
    <t>Contrato com termo</t>
  </si>
  <si>
    <t>Trabalhadores por conta própria</t>
  </si>
  <si>
    <t>taxa de emprego (%)</t>
  </si>
  <si>
    <t>15 - 64 anos</t>
  </si>
  <si>
    <t>55 - 64 anos</t>
  </si>
  <si>
    <r>
      <t xml:space="preserve">disparidade entre sexos (M-H) </t>
    </r>
    <r>
      <rPr>
        <sz val="7"/>
        <color indexed="63"/>
        <rFont val="Arial"/>
        <family val="2"/>
      </rPr>
      <t>(p.p.)</t>
    </r>
  </si>
  <si>
    <t>(1) população ativa (15 e mais anos)/população total (15 e mais anos).</t>
  </si>
  <si>
    <t>população ativa</t>
  </si>
  <si>
    <t>Menos de 15 anos</t>
  </si>
  <si>
    <t>população total e ativa - indicadores globais</t>
  </si>
  <si>
    <t>informação anual</t>
  </si>
  <si>
    <t>população desempregada - indicadores globais</t>
  </si>
  <si>
    <t>desemprego total</t>
  </si>
  <si>
    <t>1.º Emprego</t>
  </si>
  <si>
    <t>Novo Emprego</t>
  </si>
  <si>
    <t>Até 11 meses</t>
  </si>
  <si>
    <t>12 meses e mais</t>
  </si>
  <si>
    <t>taxa de desemprego (%)</t>
  </si>
  <si>
    <r>
      <t xml:space="preserve">disparidade entre sexos </t>
    </r>
    <r>
      <rPr>
        <sz val="7"/>
        <color indexed="63"/>
        <rFont val="Arial"/>
        <family val="2"/>
      </rPr>
      <t>(M-H) (p.p.)</t>
    </r>
  </si>
  <si>
    <t>Norte</t>
  </si>
  <si>
    <t>Centro</t>
  </si>
  <si>
    <t xml:space="preserve">Lisboa </t>
  </si>
  <si>
    <t>Alentejo</t>
  </si>
  <si>
    <t>Algarve</t>
  </si>
  <si>
    <t>taxa de desemprego de longa duração (%)</t>
  </si>
  <si>
    <r>
      <t>disparidade entre sexos</t>
    </r>
    <r>
      <rPr>
        <sz val="7"/>
        <color indexed="63"/>
        <rFont val="Arial"/>
        <family val="2"/>
      </rPr>
      <t xml:space="preserve"> (M-H) (p.p.)</t>
    </r>
  </si>
  <si>
    <t>Alemanha</t>
  </si>
  <si>
    <t>Áustria</t>
  </si>
  <si>
    <t>Bélgica</t>
  </si>
  <si>
    <t>Eslováquia</t>
  </si>
  <si>
    <t>Espanha</t>
  </si>
  <si>
    <t>Finlândia</t>
  </si>
  <si>
    <t>França</t>
  </si>
  <si>
    <t>Holanda</t>
  </si>
  <si>
    <t>Irlanda</t>
  </si>
  <si>
    <t>Itália</t>
  </si>
  <si>
    <t>Luxemburgo</t>
  </si>
  <si>
    <t>Malta</t>
  </si>
  <si>
    <t>Zona Euro</t>
  </si>
  <si>
    <t>Bulgária</t>
  </si>
  <si>
    <t xml:space="preserve">Dinamarca </t>
  </si>
  <si>
    <t>Polónia</t>
  </si>
  <si>
    <t>República Checa</t>
  </si>
  <si>
    <t>Suécia</t>
  </si>
  <si>
    <t>UE27</t>
  </si>
  <si>
    <t>desemprego registado - ao longo do período</t>
  </si>
  <si>
    <t>1.º emprego</t>
  </si>
  <si>
    <t>Indúst., energia, água e construção</t>
  </si>
  <si>
    <t>Sem classificação</t>
  </si>
  <si>
    <t>ofertas de emprego - ao longo do período</t>
  </si>
  <si>
    <t xml:space="preserve">ofertas por 100 desempregados </t>
  </si>
  <si>
    <t>colocações - ao longo do período</t>
  </si>
  <si>
    <t>colocações/ofertas (%)</t>
  </si>
  <si>
    <t>pedidos de emprego - no fim do período</t>
  </si>
  <si>
    <t>Empregados</t>
  </si>
  <si>
    <t>Ocupados</t>
  </si>
  <si>
    <t>Menos de 25 anos</t>
  </si>
  <si>
    <t>25 e + anos</t>
  </si>
  <si>
    <r>
      <t>Novo emprego</t>
    </r>
    <r>
      <rPr>
        <vertAlign val="superscript"/>
        <sz val="8"/>
        <color indexed="63"/>
        <rFont val="Arial"/>
        <family val="2"/>
      </rPr>
      <t xml:space="preserve"> (1)</t>
    </r>
    <r>
      <rPr>
        <sz val="8"/>
        <color indexed="63"/>
        <rFont val="Arial"/>
        <family val="2"/>
      </rPr>
      <t xml:space="preserve"> </t>
    </r>
  </si>
  <si>
    <t>Menos de 1 ano</t>
  </si>
  <si>
    <t>1 ano e mais</t>
  </si>
  <si>
    <t>Nenhum nível de instrução</t>
  </si>
  <si>
    <t>Ens. Básico - 1.º ciclo</t>
  </si>
  <si>
    <t>Ens. Básico - 2.º ciclo</t>
  </si>
  <si>
    <t>Ens. Básico - 3.º ciclo</t>
  </si>
  <si>
    <t>Secundário</t>
  </si>
  <si>
    <t>Superior</t>
  </si>
  <si>
    <t>Total de trabalhadores</t>
  </si>
  <si>
    <r>
      <t xml:space="preserve">nota: </t>
    </r>
    <r>
      <rPr>
        <sz val="7"/>
        <color indexed="63"/>
        <rFont val="Arial"/>
        <family val="2"/>
      </rPr>
      <t>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t>
    </r>
  </si>
  <si>
    <r>
      <t xml:space="preserve"> - estrangeiros</t>
    </r>
    <r>
      <rPr>
        <sz val="8"/>
        <color indexed="63"/>
        <rFont val="Arial"/>
        <family val="2"/>
      </rPr>
      <t xml:space="preserve"> </t>
    </r>
    <r>
      <rPr>
        <sz val="6"/>
        <color indexed="63"/>
        <rFont val="Arial"/>
        <family val="2"/>
      </rPr>
      <t>(milhares)</t>
    </r>
    <r>
      <rPr>
        <sz val="7"/>
        <color indexed="63"/>
        <rFont val="Arial"/>
        <family val="2"/>
      </rPr>
      <t xml:space="preserve"> </t>
    </r>
    <r>
      <rPr>
        <vertAlign val="superscript"/>
        <sz val="8"/>
        <color indexed="63"/>
        <rFont val="Arial"/>
        <family val="2"/>
      </rPr>
      <t>(3)</t>
    </r>
  </si>
  <si>
    <r>
      <t>ao longo do período</t>
    </r>
    <r>
      <rPr>
        <sz val="7"/>
        <color indexed="63"/>
        <rFont val="Arial"/>
        <family val="2"/>
      </rPr>
      <t xml:space="preserve"> (vh/%)</t>
    </r>
  </si>
  <si>
    <t>fonte: INE, Índice de Preços no Consumidor.</t>
  </si>
  <si>
    <t xml:space="preserve">Lituânia </t>
  </si>
  <si>
    <t>Contrato coletivo (CCT)</t>
  </si>
  <si>
    <t>Acordo coletivo (ACT)</t>
  </si>
  <si>
    <t>Acordo de empresa (AE)</t>
  </si>
  <si>
    <t>Acordo de adesão (AA)</t>
  </si>
  <si>
    <t>Decisão de arbitragem voluntária (DA)</t>
  </si>
  <si>
    <t>Portaria de condições de trabalho (PCT)</t>
  </si>
  <si>
    <t>Portaria de extensão (PE)</t>
  </si>
  <si>
    <t>Encarregado da construção</t>
  </si>
  <si>
    <t>Pedreiro</t>
  </si>
  <si>
    <t>Carpinteiro de limpos e de toscos</t>
  </si>
  <si>
    <t>Ladrilhador</t>
  </si>
  <si>
    <t>Pintor da construção</t>
  </si>
  <si>
    <t>Eletricista de construção e similares</t>
  </si>
  <si>
    <t>Motorista de veículos pesados de mercadorias</t>
  </si>
  <si>
    <r>
      <t xml:space="preserve">Média </t>
    </r>
    <r>
      <rPr>
        <sz val="7"/>
        <color indexed="63"/>
        <rFont val="Arial"/>
        <family val="2"/>
      </rPr>
      <t>(últimos 12 meses)</t>
    </r>
  </si>
  <si>
    <r>
      <t xml:space="preserve">R. </t>
    </r>
    <r>
      <rPr>
        <sz val="8"/>
        <color indexed="63"/>
        <rFont val="Arial"/>
        <family val="2"/>
      </rPr>
      <t>Ativ. artísticas, espetáculos, desp. e recreativas</t>
    </r>
  </si>
  <si>
    <r>
      <t xml:space="preserve">Q. </t>
    </r>
    <r>
      <rPr>
        <sz val="8"/>
        <color indexed="63"/>
        <rFont val="Arial"/>
        <family val="2"/>
      </rPr>
      <t>Atividades de saúde humana e apoio social</t>
    </r>
  </si>
  <si>
    <r>
      <t xml:space="preserve">P. </t>
    </r>
    <r>
      <rPr>
        <sz val="8"/>
        <color indexed="63"/>
        <rFont val="Arial"/>
        <family val="2"/>
      </rPr>
      <t>Educação</t>
    </r>
  </si>
  <si>
    <r>
      <t xml:space="preserve">N. </t>
    </r>
    <r>
      <rPr>
        <sz val="8"/>
        <color indexed="63"/>
        <rFont val="Arial"/>
        <family val="2"/>
      </rPr>
      <t>Atividades administrativas e dos serviços de apoio</t>
    </r>
  </si>
  <si>
    <r>
      <t xml:space="preserve">M. </t>
    </r>
    <r>
      <rPr>
        <sz val="8"/>
        <color indexed="63"/>
        <rFont val="Arial"/>
        <family val="2"/>
      </rPr>
      <t>Ativ. consultoria, científicas, técnicas e similares</t>
    </r>
  </si>
  <si>
    <r>
      <t xml:space="preserve">L. </t>
    </r>
    <r>
      <rPr>
        <sz val="8"/>
        <color indexed="63"/>
        <rFont val="Arial"/>
        <family val="2"/>
      </rPr>
      <t>Atividades imobiliárias</t>
    </r>
  </si>
  <si>
    <r>
      <t xml:space="preserve">K. </t>
    </r>
    <r>
      <rPr>
        <sz val="8"/>
        <color indexed="63"/>
        <rFont val="Arial"/>
        <family val="2"/>
      </rPr>
      <t>Atividades financeiras e de seguros</t>
    </r>
  </si>
  <si>
    <r>
      <t xml:space="preserve">J. </t>
    </r>
    <r>
      <rPr>
        <sz val="8"/>
        <color indexed="63"/>
        <rFont val="Arial"/>
        <family val="2"/>
      </rPr>
      <t>Atividades de informação e de comunicação</t>
    </r>
  </si>
  <si>
    <r>
      <t xml:space="preserve">I. </t>
    </r>
    <r>
      <rPr>
        <sz val="8"/>
        <color indexed="63"/>
        <rFont val="Arial"/>
        <family val="2"/>
      </rPr>
      <t>Alojamento, restauração e similares</t>
    </r>
  </si>
  <si>
    <r>
      <t xml:space="preserve">H. </t>
    </r>
    <r>
      <rPr>
        <sz val="8"/>
        <color indexed="63"/>
        <rFont val="Arial"/>
        <family val="2"/>
      </rPr>
      <t>Transportes e armazenagem</t>
    </r>
  </si>
  <si>
    <r>
      <t xml:space="preserve">F. </t>
    </r>
    <r>
      <rPr>
        <sz val="8"/>
        <color indexed="63"/>
        <rFont val="Arial"/>
        <family val="2"/>
      </rPr>
      <t>Construção</t>
    </r>
  </si>
  <si>
    <r>
      <t xml:space="preserve">E. </t>
    </r>
    <r>
      <rPr>
        <sz val="8"/>
        <color indexed="63"/>
        <rFont val="Arial"/>
        <family val="2"/>
      </rPr>
      <t>Captação, tratamento, distrib.; san., despoluição</t>
    </r>
  </si>
  <si>
    <r>
      <t xml:space="preserve">D. </t>
    </r>
    <r>
      <rPr>
        <sz val="8"/>
        <color indexed="63"/>
        <rFont val="Arial"/>
        <family val="2"/>
      </rPr>
      <t>Eletricidade, gás, vapor, água quente/fria, ar frio</t>
    </r>
  </si>
  <si>
    <r>
      <t xml:space="preserve">C. </t>
    </r>
    <r>
      <rPr>
        <sz val="8"/>
        <color indexed="63"/>
        <rFont val="Arial"/>
        <family val="2"/>
      </rPr>
      <t>Indústrias transformadoras</t>
    </r>
  </si>
  <si>
    <r>
      <t xml:space="preserve">B. </t>
    </r>
    <r>
      <rPr>
        <sz val="8"/>
        <color indexed="63"/>
        <rFont val="Arial"/>
        <family val="2"/>
      </rPr>
      <t>Indústrias extrativas</t>
    </r>
  </si>
  <si>
    <r>
      <t>trabalhadores abrangidos pela RMMG</t>
    </r>
    <r>
      <rPr>
        <b/>
        <vertAlign val="superscript"/>
        <sz val="8"/>
        <color indexed="63"/>
        <rFont val="Arial"/>
        <family val="2"/>
      </rPr>
      <t xml:space="preserve"> </t>
    </r>
    <r>
      <rPr>
        <vertAlign val="superscript"/>
        <sz val="8"/>
        <color indexed="63"/>
        <rFont val="Arial"/>
        <family val="2"/>
      </rPr>
      <t>(1)</t>
    </r>
    <r>
      <rPr>
        <b/>
        <vertAlign val="superscript"/>
        <sz val="8"/>
        <color indexed="63"/>
        <rFont val="Arial"/>
        <family val="2"/>
      </rPr>
      <t xml:space="preserve"> </t>
    </r>
    <r>
      <rPr>
        <sz val="8"/>
        <color indexed="63"/>
        <rFont val="Arial"/>
        <family val="2"/>
      </rPr>
      <t>(%)</t>
    </r>
  </si>
  <si>
    <t xml:space="preserve">ganho médio mensal </t>
  </si>
  <si>
    <t xml:space="preserve">remuneração de base média mensal </t>
  </si>
  <si>
    <t>(euros e %)</t>
  </si>
  <si>
    <r>
      <t>Mulheres</t>
    </r>
    <r>
      <rPr>
        <sz val="7"/>
        <color indexed="63"/>
        <rFont val="Arial"/>
        <family val="2"/>
      </rPr>
      <t xml:space="preserve"> (%)</t>
    </r>
  </si>
  <si>
    <r>
      <t>Homens</t>
    </r>
    <r>
      <rPr>
        <sz val="7"/>
        <color indexed="63"/>
        <rFont val="Arial"/>
        <family val="2"/>
      </rPr>
      <t xml:space="preserve"> (%)</t>
    </r>
  </si>
  <si>
    <t>remuneração/ganho médio mensal - indicadores globais</t>
  </si>
  <si>
    <t>01/01/2011</t>
  </si>
  <si>
    <r>
      <t>data de entrada em vigor</t>
    </r>
    <r>
      <rPr>
        <b/>
        <sz val="8"/>
        <color indexed="63"/>
        <rFont val="Arial"/>
        <family val="2"/>
      </rPr>
      <t/>
    </r>
  </si>
  <si>
    <t>Dec.Lei 143/2010
de 31/12</t>
  </si>
  <si>
    <t>diploma</t>
  </si>
  <si>
    <r>
      <t xml:space="preserve">nota: </t>
    </r>
    <r>
      <rPr>
        <sz val="7"/>
        <color indexed="63"/>
        <rFont val="Arial"/>
        <family val="2"/>
      </rPr>
      <t xml:space="preserve">a informação por região NUT II foi classificada tendo em conta a Nomenclatura das Unidades Territoriais para Fins Estatísticos de 2002 (NUT 2002); a informação por atividade económica, é codificada com a Classificação Portuguesa das Atividades Económicas, Revisão 3 (CAE-Rev.3). </t>
    </r>
  </si>
  <si>
    <r>
      <t xml:space="preserve">R. </t>
    </r>
    <r>
      <rPr>
        <sz val="8"/>
        <color indexed="63"/>
        <rFont val="Arial"/>
        <family val="2"/>
      </rPr>
      <t>Ativ. artíst., de espet. desp.e recr.</t>
    </r>
  </si>
  <si>
    <r>
      <t xml:space="preserve">INE, Índice de Preços no Consumidor  (IPC) </t>
    </r>
    <r>
      <rPr>
        <sz val="8"/>
        <color indexed="63"/>
        <rFont val="Arial"/>
        <family val="2"/>
      </rPr>
      <t>- mede a evolução temporal dos preços de um conjunto de bens e serviços representativos da estrutura de despesa de consumo da população residente em Portugal. A estrutura de ponderação da nova série (2012 = 100) foi determinada a partir da componente de despesa monetária de consumo privado das Contas Nacionais e complementada pelos resultados do Inquérito às Despesas das Famílias (IDEF) realizado em 2010/2011, do Recenseamento Geral da Habitação que ocorreu em 2011 e de outras fontes de natureza administrativa. Os bens e serviços que constituem o cabaz do indicador resultam do IDEF e de informação auxiliar, de origem diversa, que inclui outros inquéritos disponíveis no INE, assim como dados administrativos.</t>
    </r>
  </si>
  <si>
    <r>
      <t>profissões com mais inscritos</t>
    </r>
    <r>
      <rPr>
        <vertAlign val="superscript"/>
        <sz val="8"/>
        <color theme="3"/>
        <rFont val="Arial"/>
        <family val="2"/>
      </rPr>
      <t xml:space="preserve"> (1)</t>
    </r>
  </si>
  <si>
    <r>
      <t>novo emprego</t>
    </r>
    <r>
      <rPr>
        <sz val="8"/>
        <color theme="3"/>
        <rFont val="Arial"/>
        <family val="2"/>
      </rPr>
      <t xml:space="preserve"> </t>
    </r>
    <r>
      <rPr>
        <vertAlign val="superscript"/>
        <sz val="8"/>
        <color theme="3"/>
        <rFont val="Arial"/>
        <family val="2"/>
      </rPr>
      <t>(2)</t>
    </r>
  </si>
  <si>
    <r>
      <t>profissões mais solicitadas</t>
    </r>
    <r>
      <rPr>
        <vertAlign val="superscript"/>
        <sz val="8"/>
        <color theme="3"/>
        <rFont val="Arial"/>
        <family val="2"/>
      </rPr>
      <t xml:space="preserve"> (1)</t>
    </r>
  </si>
  <si>
    <r>
      <t>profissões com mais inscritos</t>
    </r>
    <r>
      <rPr>
        <sz val="8"/>
        <color theme="3"/>
        <rFont val="Arial"/>
        <family val="2"/>
      </rPr>
      <t xml:space="preserve"> </t>
    </r>
    <r>
      <rPr>
        <vertAlign val="superscript"/>
        <sz val="8"/>
        <color theme="3"/>
        <rFont val="Arial"/>
        <family val="2"/>
      </rPr>
      <t>(2)</t>
    </r>
  </si>
  <si>
    <r>
      <t xml:space="preserve">trabalhadores abrangidos pela retribuição mínima mensal garantida </t>
    </r>
    <r>
      <rPr>
        <vertAlign val="superscript"/>
        <sz val="8"/>
        <color theme="3"/>
        <rFont val="Arial"/>
        <family val="2"/>
      </rPr>
      <t>(1)</t>
    </r>
    <r>
      <rPr>
        <sz val="8"/>
        <color theme="3"/>
        <rFont val="Arial"/>
        <family val="2"/>
      </rPr>
      <t xml:space="preserve"> </t>
    </r>
    <r>
      <rPr>
        <sz val="7"/>
        <color theme="3"/>
        <rFont val="Arial"/>
        <family val="2"/>
      </rPr>
      <t>(%)</t>
    </r>
  </si>
  <si>
    <r>
      <t>remuneração de base/ganho</t>
    </r>
    <r>
      <rPr>
        <sz val="7"/>
        <color theme="3"/>
        <rFont val="Arial"/>
        <family val="2"/>
      </rPr>
      <t xml:space="preserve"> (%)</t>
    </r>
  </si>
  <si>
    <r>
      <t>ganho médio mensal</t>
    </r>
    <r>
      <rPr>
        <sz val="7"/>
        <color theme="3"/>
        <rFont val="Arial"/>
        <family val="2"/>
      </rPr>
      <t xml:space="preserve"> </t>
    </r>
  </si>
  <si>
    <r>
      <t>remuneração de base média mensal</t>
    </r>
    <r>
      <rPr>
        <sz val="7"/>
        <color theme="3"/>
        <rFont val="Arial"/>
        <family val="2"/>
      </rPr>
      <t xml:space="preserve"> </t>
    </r>
  </si>
  <si>
    <r>
      <t>retribuição mínima mensal garantida</t>
    </r>
    <r>
      <rPr>
        <sz val="8"/>
        <color theme="3"/>
        <rFont val="Arial"/>
        <family val="2"/>
      </rPr>
      <t xml:space="preserve"> </t>
    </r>
    <r>
      <rPr>
        <vertAlign val="superscript"/>
        <sz val="8"/>
        <color theme="3"/>
        <rFont val="Arial"/>
        <family val="2"/>
      </rPr>
      <t>(1)</t>
    </r>
  </si>
  <si>
    <r>
      <t xml:space="preserve">índice de preços no consumidor </t>
    </r>
    <r>
      <rPr>
        <sz val="8"/>
        <rFont val="Arial"/>
        <family val="2"/>
      </rPr>
      <t>(Base 2012)</t>
    </r>
  </si>
  <si>
    <r>
      <t xml:space="preserve">convenções consideradas </t>
    </r>
    <r>
      <rPr>
        <vertAlign val="superscript"/>
        <sz val="8"/>
        <color theme="3"/>
        <rFont val="Arial"/>
        <family val="2"/>
      </rPr>
      <t>(1)</t>
    </r>
  </si>
  <si>
    <r>
      <t xml:space="preserve">trabalhadores abrangidos </t>
    </r>
    <r>
      <rPr>
        <vertAlign val="superscript"/>
        <sz val="8"/>
        <color theme="3"/>
        <rFont val="Arial"/>
        <family val="2"/>
      </rPr>
      <t>(2)</t>
    </r>
  </si>
  <si>
    <t xml:space="preserve">    Fontes</t>
  </si>
  <si>
    <r>
      <t xml:space="preserve">ao longo do período </t>
    </r>
    <r>
      <rPr>
        <sz val="6"/>
        <color theme="3"/>
        <rFont val="Arial"/>
        <family val="2"/>
      </rPr>
      <t>(milhares)</t>
    </r>
  </si>
  <si>
    <r>
      <t xml:space="preserve">ofertas ao longo do período </t>
    </r>
    <r>
      <rPr>
        <sz val="6"/>
        <color theme="3"/>
        <rFont val="Arial"/>
        <family val="2"/>
      </rPr>
      <t>(milhares)</t>
    </r>
  </si>
  <si>
    <r>
      <t>no fim do período</t>
    </r>
    <r>
      <rPr>
        <b/>
        <sz val="7"/>
        <color theme="3"/>
        <rFont val="Arial"/>
        <family val="2"/>
      </rPr>
      <t xml:space="preserve"> </t>
    </r>
    <r>
      <rPr>
        <sz val="6"/>
        <color theme="3"/>
        <rFont val="Arial"/>
        <family val="2"/>
      </rPr>
      <t>(milhares)</t>
    </r>
  </si>
  <si>
    <r>
      <t>perspetivas de evolução do desemprego nos próximos 12 meses</t>
    </r>
    <r>
      <rPr>
        <sz val="6"/>
        <color theme="3"/>
        <rFont val="Arial"/>
        <family val="2"/>
      </rPr>
      <t xml:space="preserve"> (mm3m)</t>
    </r>
  </si>
  <si>
    <r>
      <t xml:space="preserve">perspetivas de evolução do emprego nos próximos 3 meses </t>
    </r>
    <r>
      <rPr>
        <sz val="6"/>
        <color theme="3"/>
        <rFont val="Arial"/>
        <family val="2"/>
      </rPr>
      <t>(mm3m)</t>
    </r>
  </si>
  <si>
    <r>
      <t xml:space="preserve">indicador de clima económico </t>
    </r>
    <r>
      <rPr>
        <sz val="6"/>
        <color theme="3"/>
        <rFont val="Arial"/>
        <family val="2"/>
      </rPr>
      <t>(sre/mm3m/%)</t>
    </r>
  </si>
  <si>
    <r>
      <t xml:space="preserve">indicador de confiança setorial </t>
    </r>
    <r>
      <rPr>
        <sz val="6"/>
        <color theme="3"/>
        <rFont val="Arial"/>
        <family val="2"/>
      </rPr>
      <t>(sre/mm3m)</t>
    </r>
  </si>
  <si>
    <r>
      <t>beneficiários com processamento de rendimento social de inserção (RSI)</t>
    </r>
    <r>
      <rPr>
        <b/>
        <vertAlign val="superscript"/>
        <sz val="10"/>
        <rFont val="Arial"/>
        <family val="2"/>
      </rPr>
      <t>(1)</t>
    </r>
  </si>
  <si>
    <t>Boletim Estatístico disponível em:</t>
  </si>
  <si>
    <t>Outras publicações estatísticas do Emprego disponíveis em:</t>
  </si>
  <si>
    <t>e-mail:</t>
  </si>
  <si>
    <t>Mais Informações:</t>
  </si>
  <si>
    <t xml:space="preserve">Conceitos  </t>
  </si>
  <si>
    <t xml:space="preserve">  Desemprego registado - no fim do período </t>
  </si>
  <si>
    <t xml:space="preserve">  Remunerações </t>
  </si>
  <si>
    <t xml:space="preserve">  Conceitos</t>
  </si>
  <si>
    <t xml:space="preserve">População desempregada  </t>
  </si>
  <si>
    <t xml:space="preserve">Desemprego registado, ofertas e colocações - ao longo do período  </t>
  </si>
  <si>
    <t xml:space="preserve">Remunerações  </t>
  </si>
  <si>
    <t xml:space="preserve"> Informação em destaque - tendências do mercado de trabalho     </t>
  </si>
  <si>
    <t xml:space="preserve">      </t>
  </si>
  <si>
    <t xml:space="preserve"> População com emprego </t>
  </si>
  <si>
    <t>Engenheiro de const. de edif.e de obras de eng.</t>
  </si>
  <si>
    <t>Desemprego registado</t>
  </si>
  <si>
    <t>Indisponíveis temporariamente</t>
  </si>
  <si>
    <t>… por tipo de subsídio</t>
  </si>
  <si>
    <r>
      <t>beneficiários:</t>
    </r>
    <r>
      <rPr>
        <b/>
        <vertAlign val="superscript"/>
        <sz val="9"/>
        <color theme="3"/>
        <rFont val="Arial"/>
        <family val="2"/>
      </rPr>
      <t xml:space="preserve"> (2)</t>
    </r>
  </si>
  <si>
    <t>Agric., pr. animal, caça, flor. e pesca</t>
  </si>
  <si>
    <t>Oper. de máq. de esc., terrap., gruas, guind.e sim.</t>
  </si>
  <si>
    <t>Trab. não qualif.de eng. civil e da const.de edif.</t>
  </si>
  <si>
    <t xml:space="preserve">Segurança Social  </t>
  </si>
  <si>
    <t xml:space="preserve">  Segurança Social</t>
  </si>
  <si>
    <r>
      <t xml:space="preserve">G. </t>
    </r>
    <r>
      <rPr>
        <sz val="8"/>
        <color indexed="63"/>
        <rFont val="Arial"/>
        <family val="2"/>
      </rPr>
      <t>Comércio por grosso e retalho, rep. veíc. autom.</t>
    </r>
  </si>
  <si>
    <r>
      <t xml:space="preserve">benef. c/ prestaç. desemprego </t>
    </r>
    <r>
      <rPr>
        <sz val="6"/>
        <color theme="3"/>
        <rFont val="Arial"/>
        <family val="2"/>
      </rPr>
      <t>(milhares)</t>
    </r>
  </si>
  <si>
    <r>
      <t xml:space="preserve">indic. confiança dos consumidores </t>
    </r>
    <r>
      <rPr>
        <sz val="6"/>
        <color theme="3"/>
        <rFont val="Arial"/>
        <family val="2"/>
      </rPr>
      <t>(mm3m)</t>
    </r>
  </si>
  <si>
    <t>(2)</t>
  </si>
  <si>
    <t>(2) sem actualização</t>
  </si>
  <si>
    <t>Agric., prod. animal, caça, flor. e pesca</t>
  </si>
  <si>
    <r>
      <t xml:space="preserve">Letónia </t>
    </r>
    <r>
      <rPr>
        <vertAlign val="superscript"/>
        <sz val="8"/>
        <color indexed="63"/>
        <rFont val="Arial"/>
        <family val="2"/>
      </rPr>
      <t>(1)</t>
    </r>
  </si>
  <si>
    <r>
      <t>… por centro distrital</t>
    </r>
    <r>
      <rPr>
        <b/>
        <vertAlign val="superscript"/>
        <sz val="9"/>
        <color theme="3"/>
        <rFont val="Arial"/>
        <family val="2"/>
      </rPr>
      <t xml:space="preserve"> (1)</t>
    </r>
  </si>
  <si>
    <t>taxa horária</t>
  </si>
  <si>
    <t>salários na construção - taxa de salário horária e por profissões (CPP2010)</t>
  </si>
  <si>
    <t>salários na construção - taxa de salário mensal por profissões (CPP2010)</t>
  </si>
  <si>
    <t>família</t>
  </si>
  <si>
    <t>beneficiário</t>
  </si>
  <si>
    <t xml:space="preserve">valor </t>
  </si>
  <si>
    <t>Bonificação por deficiência</t>
  </si>
  <si>
    <t>Subs. assistência 3.ª pessoa</t>
  </si>
  <si>
    <t>taxa mensal</t>
  </si>
  <si>
    <r>
      <t xml:space="preserve">Grécia </t>
    </r>
    <r>
      <rPr>
        <vertAlign val="superscript"/>
        <sz val="8"/>
        <color indexed="63"/>
        <rFont val="Arial"/>
        <family val="2"/>
      </rPr>
      <t>(2)</t>
    </r>
  </si>
  <si>
    <r>
      <t xml:space="preserve">Reino Unido </t>
    </r>
    <r>
      <rPr>
        <vertAlign val="superscript"/>
        <sz val="8"/>
        <color indexed="63"/>
        <rFont val="Arial"/>
        <family val="2"/>
      </rPr>
      <t>(2)</t>
    </r>
  </si>
  <si>
    <r>
      <t xml:space="preserve">Hungria </t>
    </r>
    <r>
      <rPr>
        <vertAlign val="superscript"/>
        <sz val="8"/>
        <color indexed="63"/>
        <rFont val="Arial"/>
        <family val="2"/>
      </rPr>
      <t>(1)</t>
    </r>
  </si>
  <si>
    <t>A. Agric., prod. animal, caça, flor.e pesca</t>
  </si>
  <si>
    <t>B. Indústrias extrativas</t>
  </si>
  <si>
    <t>C. Indústrias transformadoras</t>
  </si>
  <si>
    <t>E. Captação, trat., dist.; san., despoluição</t>
  </si>
  <si>
    <t>F. Construção</t>
  </si>
  <si>
    <t>G. Com. gros. e retalho, rep. veíc. autom.</t>
  </si>
  <si>
    <t>H. Transportes e armazenagem</t>
  </si>
  <si>
    <t>I. Alojamento, restauração e similares</t>
  </si>
  <si>
    <t>K. Atividades financeiras e de seguros</t>
  </si>
  <si>
    <t>L. Atividades imobiliárias</t>
  </si>
  <si>
    <t>P. Educação</t>
  </si>
  <si>
    <t>Q. Ativ. de saúde humana e apoio social</t>
  </si>
  <si>
    <t>S. Outras atividades de serviços</t>
  </si>
  <si>
    <t>Chipre</t>
  </si>
  <si>
    <t xml:space="preserve">Eslovénia </t>
  </si>
  <si>
    <t>Estónia</t>
  </si>
  <si>
    <t>Grécia</t>
  </si>
  <si>
    <t>Reino Unido</t>
  </si>
  <si>
    <t>Hungria</t>
  </si>
  <si>
    <t>Letónia</t>
  </si>
  <si>
    <t>Roménia</t>
  </si>
  <si>
    <t>Croácia</t>
  </si>
  <si>
    <t>Eslovénia</t>
  </si>
  <si>
    <t>Países Baixos</t>
  </si>
  <si>
    <t>Lituânia</t>
  </si>
  <si>
    <t>UE28</t>
  </si>
  <si>
    <t xml:space="preserve">População total    </t>
  </si>
  <si>
    <t>Agric., pr. animal, caça, floresta e pesca</t>
  </si>
  <si>
    <r>
      <t xml:space="preserve">tendências do mercado de trabalho </t>
    </r>
    <r>
      <rPr>
        <vertAlign val="superscript"/>
        <sz val="9"/>
        <color theme="1"/>
        <rFont val="Arial"/>
        <family val="2"/>
      </rPr>
      <t>(1)</t>
    </r>
  </si>
  <si>
    <t>valor médio por</t>
  </si>
  <si>
    <t xml:space="preserve">  Estrutura empresarial</t>
  </si>
  <si>
    <t xml:space="preserve"> - Dados recolhidos até:</t>
  </si>
  <si>
    <t xml:space="preserve"> - Data de disponibilização: </t>
  </si>
  <si>
    <t>empresas</t>
  </si>
  <si>
    <t>estabelecimentos</t>
  </si>
  <si>
    <t>n.d.</t>
  </si>
  <si>
    <t xml:space="preserve">(1) por atividade exercida no último emprego.     (2) Classificação Portuguesa das Profissões (CPP 2010) a partir de janeiro de 2014;  valores do Continente. </t>
  </si>
  <si>
    <t xml:space="preserve">(1) Classificação Portuguesa das Profissões (CPP 2010) a partir de janeiro de 2014;  valores do Continente.                (2) por atividade exercida no último emprego.  </t>
  </si>
  <si>
    <t xml:space="preserve">                 Informação em destaque - taxa desemprego UE 28</t>
  </si>
  <si>
    <t>&lt; 25 anos</t>
  </si>
  <si>
    <t>homens</t>
  </si>
  <si>
    <t>mulheres</t>
  </si>
  <si>
    <t>Estados Unidos</t>
  </si>
  <si>
    <r>
      <t xml:space="preserve">INE, Inquérito ao Emprego - </t>
    </r>
    <r>
      <rPr>
        <sz val="8"/>
        <color indexed="63"/>
        <rFont val="Arial"/>
        <family val="2"/>
      </rPr>
      <t>inquérito que tem por principal objetivo a caracterização da população face ao mercado de trabalho. É um inquérito trimestral, por amostragem, dirigido a residentes em alojamentos familiares no espaço nacional e disponibiliza resultados trimestrais e anuais. O modo de recolha adotado no IE a partir do 1º trimestre de 2011, que se designa genericamente por modo de recolha telefónico (CATI – Computer Assisted Telephone Interviewing), é um modo de recolha misto. Neste modo de recolha, a primeira inquirição ao agregado familiar que reside na unidade de alojamento selecionada é realizada presencialmente, por um entrevistador do INE. As cinco inquirições subsequentes são realizadas por telefone (fixo ou móvel), se o inquirido aceitar e puder disponibilizar um número de telefone que se venha a comprovar ser válido. Os resultados do Inquérito ao Emprego apresentados foram calibrados tendo por referência as estimativas da população residente calculadas a partir dos resultados definitivos dos Censos 2011.</t>
    </r>
  </si>
  <si>
    <t>21 - Fab. prod. farmac. de base e prep. farmac.</t>
  </si>
  <si>
    <t>22 - Fabr. de art. de borracha e de mat. plásticas</t>
  </si>
  <si>
    <t>23 - Fabr. de outros prod. minerais não metálicos</t>
  </si>
  <si>
    <t>U. Ativ. org. intern. e out.inst.extra-territ.</t>
  </si>
  <si>
    <t>fonte: INE, Inquérito ao Emprego.</t>
  </si>
  <si>
    <t xml:space="preserve">  Lay-Off</t>
  </si>
  <si>
    <t>entidades empregadoras (estabelecimentos)  e beneficiários com prestações de lay-off</t>
  </si>
  <si>
    <t>lay-off</t>
  </si>
  <si>
    <t>1/10/2014</t>
  </si>
  <si>
    <t>formação profissional nas empresas</t>
  </si>
  <si>
    <t xml:space="preserve"> - </t>
  </si>
  <si>
    <r>
      <rPr>
        <b/>
        <sz val="8"/>
        <color theme="3"/>
        <rFont val="Arial"/>
        <family val="2"/>
      </rPr>
      <t xml:space="preserve">  IRCT negociávies</t>
    </r>
    <r>
      <rPr>
        <sz val="7"/>
        <color theme="3"/>
        <rFont val="Arial"/>
        <family val="2"/>
      </rPr>
      <t xml:space="preserve"> (via convencional)</t>
    </r>
  </si>
  <si>
    <r>
      <t xml:space="preserve">  IRCT não negociávies </t>
    </r>
    <r>
      <rPr>
        <sz val="7"/>
        <color theme="3"/>
        <rFont val="Arial"/>
        <family val="2"/>
      </rPr>
      <t>(via administrativa)</t>
    </r>
  </si>
  <si>
    <t xml:space="preserve">Regulamentação coletiva e preços     </t>
  </si>
  <si>
    <r>
      <t>Autor</t>
    </r>
    <r>
      <rPr>
        <sz val="8"/>
        <color indexed="63"/>
        <rFont val="Arial"/>
        <family val="2"/>
      </rPr>
      <t>: Gabinete de Estratégia e Planeamento (GEP)</t>
    </r>
  </si>
  <si>
    <t>1049-056 LISBOA</t>
  </si>
  <si>
    <t>Praça de Londres  nº. 2  - 3º andar</t>
  </si>
  <si>
    <t>desemprego UE 28</t>
  </si>
  <si>
    <t>Tel. 21 595 33 59</t>
  </si>
  <si>
    <t>MINISTÉRIO DO TRABALHO, SOLIDARIEDADE E SEGURANÇA SOCIAL (MTSSS)</t>
  </si>
  <si>
    <r>
      <t>DGERT/MTSSS</t>
    </r>
    <r>
      <rPr>
        <sz val="8"/>
        <color indexed="63"/>
        <rFont val="Arial"/>
        <family val="2"/>
      </rPr>
      <t xml:space="preserve"> - dados tratados pela Direcção-Geral de Emprego e das Relações de Trabalho.</t>
    </r>
  </si>
  <si>
    <r>
      <t xml:space="preserve">GEP/MTSSS, Custo da Mão-de-Obra </t>
    </r>
    <r>
      <rPr>
        <sz val="8"/>
        <color indexed="63"/>
        <rFont val="Arial"/>
        <family val="2"/>
      </rPr>
      <t>- O Inquérito ao Custo da Mão-de-Obra é uma operação estatística comunitária realizada com periodicidade quadrienal, de carácter obrigatório e efetuada ao abrigo dos Regulamentos (CE) n.º 530/1999 do Conselho, de 9 de março de 1999, e (CE) n.º 1737/2005 da Comissão, de 21 de outubro de 2005. O objetivo principal deste inquérito é conhecer os custos efetivos suportados pela entidade empregadora e resultantes do emprego de mão-de-obra, quer em termos globais, quer médios, bem como a respetiva estrutura de composição. Dessa composição sobressaem as despesas com maior peso e determinantes do custo da mão-de-obra. Abrange, a nível nacional (Continente e Regiões Autónomas dos Açores e da Madeira), as unidades locais pertencentes empresas com um ou mais pessoas ao serviço, classificadas nas atividades compreendidas nas Secções B a S da Classificação Portuguesas das Atividades Económicas (CAE Revisão 3).</t>
    </r>
  </si>
  <si>
    <r>
      <t>GEP/MTSSS, Inquérito aos Ganhos</t>
    </r>
    <r>
      <rPr>
        <sz val="8"/>
        <color indexed="63"/>
        <rFont val="Arial"/>
        <family val="2"/>
      </rPr>
      <t xml:space="preserve"> -  inquérito realizado semestralmente por amostragem junto dos estabelecimentos. São inquiridos todos os sectores de atividade, com exceção da Agricultura, Produção Animal, Caça e Silvicultura, da Pesca, das Famílias com Empregados Domésticos, da Administração Pública, Defesa e Segurança Social Obrigatória, da Educação Pública e da Saúde e Ação Social Pública. Tem por objetivo a recolha de informação que permita conhecer o nível médio mensal da remuneração de base e do ganho dos trabalhadores por conta de outrem, bem como os trabalhadores a tempo completo abrangidos pelo Salário Mínimo Nacional (Retribuição Mínima Mensal Garantida).</t>
    </r>
  </si>
  <si>
    <r>
      <t>GEP/MTSSS, Inquérito aos Salários por Profissões na Construção</t>
    </r>
    <r>
      <rPr>
        <sz val="8"/>
        <color indexed="63"/>
        <rFont val="Arial"/>
        <family val="2"/>
      </rPr>
      <t xml:space="preserve"> - inquérito realizado trimestralmente por amostragem junto das empresas com dez ou mais pessoas ao serviço, abrangendo o Continente e as Regiões Autónomas dos Açores e da Madeira. Disponibiliza informação que permite conhecer a remuneração mensal e horária (taxa de salário) e a duração média normal semanal do trabalho, para as profissões mais características da atividade económica em estudo, bem como a sua evolução a curto prazo.</t>
    </r>
  </si>
  <si>
    <r>
      <t>GEP/MTSSS, Quadros de Pessoal</t>
    </r>
    <r>
      <rPr>
        <sz val="8"/>
        <color indexed="63"/>
        <rFont val="Arial"/>
        <family val="2"/>
      </rPr>
      <t xml:space="preserve"> - abrangem todas as entidades com trabalhadores por conta de outrem excetuando a Administração Pública, entidades que empregam trabalhadores rurais não permanentes e trabalhadores domésticos. </t>
    </r>
  </si>
  <si>
    <r>
      <t>IEFP/MTSSS, Síntese da Execução dos Programas e Medidas de Emprego e Formação Profissional</t>
    </r>
    <r>
      <rPr>
        <sz val="8"/>
        <color indexed="63"/>
        <rFont val="Arial"/>
        <family val="2"/>
      </rPr>
      <t xml:space="preserve"> - informação mensal detalhada sobre as pessoas abrangidas nos Programas e Medidas de Emprego e Formação Profissional.</t>
    </r>
  </si>
  <si>
    <r>
      <t xml:space="preserve">IEFP/MTSSS, Relatório Mensal de Execução Física e Financeira </t>
    </r>
    <r>
      <rPr>
        <sz val="8"/>
        <color indexed="63"/>
        <rFont val="Arial"/>
        <family val="2"/>
      </rPr>
      <t>- disponibiliza os principais indicadores da execução acumulada (física e financeira), dos diversos Programas e Medidas de Emprego e Formação Profissional desenvolvidos pelo IEFP, I.P.</t>
    </r>
  </si>
  <si>
    <r>
      <t>IEFP/MTSSS, Estatísticas Mensais</t>
    </r>
    <r>
      <rPr>
        <sz val="8"/>
        <color indexed="63"/>
        <rFont val="Arial"/>
        <family val="2"/>
      </rPr>
      <t xml:space="preserve"> - informação mensal do Mercado de Emprego.</t>
    </r>
  </si>
  <si>
    <r>
      <t>II/MTSSS, Estatísticas da Segurança Social</t>
    </r>
    <r>
      <rPr>
        <sz val="8"/>
        <color indexed="63"/>
        <rFont val="Arial"/>
        <family val="2"/>
      </rPr>
      <t xml:space="preserve"> - informação de dados estatísticos inerentes ao Sistema de Segurança Social nos seguintes temas: Invalidez, Velhice e Sobrevivência; Prestações Familiares; Rendimento Social de Inserção; Desemprego e Apoio ao Emprego e Doença.</t>
    </r>
  </si>
  <si>
    <t>fonte:  II/MTSSS, Estatísticas da Segurança Social.</t>
  </si>
  <si>
    <t xml:space="preserve">fonte:  IEFP/MTSSS, Informação Mensal e Estatísticas Mensais. </t>
  </si>
  <si>
    <t>fonte: GEP/MTSSS, Inquérito aos Salários por Profissões na Construção.</t>
  </si>
  <si>
    <t>fonte: DGERT/MTSSS, Variação média ponderada intertabelas.</t>
  </si>
  <si>
    <t>Ministério do Trabalho, Solidariedade e Segurança Social</t>
  </si>
  <si>
    <t xml:space="preserve">fonte:  IEFP/MTSSS, Informação Mensal e Estatísticas Mensais.  </t>
  </si>
  <si>
    <t>01/01/2016</t>
  </si>
  <si>
    <t>Dec.Lei 
254-A/2015
de 31/12</t>
  </si>
  <si>
    <r>
      <t>L.</t>
    </r>
    <r>
      <rPr>
        <sz val="8"/>
        <color rgb="FF333333"/>
        <rFont val="Arial"/>
        <family val="2"/>
      </rPr>
      <t xml:space="preserve"> Atividades imobiliárias</t>
    </r>
  </si>
  <si>
    <t>trabalhadores em formação</t>
  </si>
  <si>
    <t>Horas médias de formação por trabalhador</t>
  </si>
  <si>
    <t xml:space="preserve">n.º </t>
  </si>
  <si>
    <t>% em relação ao total de empresas</t>
  </si>
  <si>
    <t>% em relação ao total de trabalhadores</t>
  </si>
  <si>
    <t xml:space="preserve">10/11/12 - Fabricação de prod. alimentares, bebidas e tabaco </t>
  </si>
  <si>
    <t xml:space="preserve">13/14/15 - Fab. têxteis e produtos têxteis, couro e produtos de couro </t>
  </si>
  <si>
    <t>17/18 - Fabr. de pasta, papel e seus artigos</t>
  </si>
  <si>
    <t>19/20 - Fab.de coque, prod. petrolíferos refinados e de agl.de comb.</t>
  </si>
  <si>
    <t xml:space="preserve">24/25 - Metalúrgicas de base e produtos metálicos  </t>
  </si>
  <si>
    <t>26/27/28/33 - Fab. equip. informáticos, para comunic. e prod. eletrónicos e de óptica; Fabr. equip. eléctrico; fab. máq. e de equip. n.e.; Reparação máq. e equip.</t>
  </si>
  <si>
    <t>29/30 - Fab. veíc. auto. reboques, semi-reb., componentes p/veíc. auto.</t>
  </si>
  <si>
    <t>16/31/32 - Outras indústrias transformadoras</t>
  </si>
  <si>
    <t xml:space="preserve">D. Eletricidade, gás, vapor, água quente e fria e ar frio </t>
  </si>
  <si>
    <t xml:space="preserve">45 - Comércio, manutenção e reparação de veículos auto. e motociclos </t>
  </si>
  <si>
    <t xml:space="preserve">46 - Comércio por grosso, exceto veíc. auto. e motociclos </t>
  </si>
  <si>
    <t xml:space="preserve">47 - Comércio a retalho, exceto veíc. auto. e motociclos </t>
  </si>
  <si>
    <t xml:space="preserve">J. Atividades de informação e comunicação </t>
  </si>
  <si>
    <t xml:space="preserve">M. Actividades de consultoria, cient., téc. e sim. </t>
  </si>
  <si>
    <t>N. Ativ. administrativas e dos serv. de apoio</t>
  </si>
  <si>
    <t>O. Administração pública e defesa; Seg. social obrigatória</t>
  </si>
  <si>
    <t>R. Ativ. artísticas, espect., desp. e recreat.</t>
  </si>
  <si>
    <t>(1)  ou que em substituição da formação receberam compensação (trata-se do cumprimento das obrigações legais em matéria de formação profissional, no sentido que lhe é atribuído pelo código do Trabalho (Lei nº7/2009 de 12 de Fevereiro) e  que institui a obrigatoriedade de 35 horas de formação profissional. Em alternativa, essas horas podem ser utilizadas ao abrigo do regime de trabalhador estudante ou em processo de RVCC. Sempre que tal não suceda e em determinadas situações previstas na Lei é admissível o recurso crédito de horas para a frequencia da formação ou a compensação financeira.)</t>
  </si>
  <si>
    <t>https://www.ine.pt/</t>
  </si>
  <si>
    <t>Mais informação em:</t>
  </si>
  <si>
    <r>
      <t xml:space="preserve">Comércio </t>
    </r>
    <r>
      <rPr>
        <b/>
        <vertAlign val="superscript"/>
        <sz val="8"/>
        <color indexed="63"/>
        <rFont val="Arial"/>
        <family val="2"/>
      </rPr>
      <t>(2)</t>
    </r>
  </si>
  <si>
    <t xml:space="preserve">Construção </t>
  </si>
  <si>
    <r>
      <t>Indústria Transformadora</t>
    </r>
    <r>
      <rPr>
        <b/>
        <vertAlign val="superscript"/>
        <sz val="8"/>
        <color indexed="63"/>
        <rFont val="Arial"/>
        <family val="2"/>
      </rPr>
      <t xml:space="preserve"> (2)</t>
    </r>
  </si>
  <si>
    <t xml:space="preserve">(1) a informação de caráter qualitativo tem por fonte os Inquéritos Qualitativos de Conjuntura às Empresas (Indústria Transformadora, Construção e Obras Públicas e Serviços) e aos Consumidores, do INE.     (2) vcs - valores corrigidos da sazonalidade.      (3) Continente.     sre - saldo de respostas extremas.    </t>
  </si>
  <si>
    <t>mm3m - média móvel de 3 meses.      vh - variação homóloga.      n.d. - não disponível</t>
  </si>
  <si>
    <t>Mulheres/Homens</t>
  </si>
  <si>
    <t>fonte: GEP/MTSSS, Relatório Único - Relatório Anual de Formação Contínua (Anexo C).</t>
  </si>
  <si>
    <t>e-mail: gep.dados@gep.mtsss.pt</t>
  </si>
  <si>
    <t>gep.dados@gep.mtsss.pt</t>
  </si>
  <si>
    <t>(percentagem; ajustada de sazonalidade)</t>
  </si>
  <si>
    <t>taxa de desemprego na União Europeia</t>
  </si>
  <si>
    <t>01/01/2017</t>
  </si>
  <si>
    <t>Dec.Lei 
86-B/2016
de 29/12</t>
  </si>
  <si>
    <r>
      <t>prestações familiares</t>
    </r>
    <r>
      <rPr>
        <b/>
        <vertAlign val="superscript"/>
        <sz val="10"/>
        <color rgb="FF333333"/>
        <rFont val="Arial"/>
        <family val="2"/>
      </rPr>
      <t xml:space="preserve"> (1)</t>
    </r>
  </si>
  <si>
    <t xml:space="preserve">Abril </t>
  </si>
  <si>
    <t>abril
2016</t>
  </si>
  <si>
    <t>Decisão de arbitragem obrigatória (DA)</t>
  </si>
  <si>
    <t>nota: separadas as "Decisões de arbitragem" em voluntárias e obrigatórias; nos boletins anteriores estavam todas classificadas em voluntárias.</t>
  </si>
  <si>
    <t>pensões</t>
  </si>
  <si>
    <r>
      <t>Medida extraordinária de apoio aos DLD</t>
    </r>
    <r>
      <rPr>
        <b/>
        <vertAlign val="superscript"/>
        <sz val="8"/>
        <color rgb="FF333333"/>
        <rFont val="Arial"/>
        <family val="2"/>
      </rPr>
      <t>(a)</t>
    </r>
  </si>
  <si>
    <r>
      <t>9</t>
    </r>
    <r>
      <rPr>
        <vertAlign val="superscript"/>
        <sz val="7"/>
        <color theme="3"/>
        <rFont val="Arial"/>
        <family val="2"/>
      </rPr>
      <t xml:space="preserve"> ( c)</t>
    </r>
  </si>
  <si>
    <t>(1) para as quais existem dados que permitem os cálculos dos valores médios (não entram para estes cálculos as primeiras convenções, as paralelas de outras publicadas em meses anteriores, as convenções cujas alterações são não salariais, as convenções em que não se dispõe de elementos sobre o número de trabalhadores e as portarias de extensão).        (2) para as convenções consideradas;  informação codificada com a Classificação Portuguesa de Atividades Económicas, Revisão 3 (CAE-Rev.3).   (c) corrigido em 28/04/2017.</t>
  </si>
  <si>
    <r>
      <t>jan.</t>
    </r>
    <r>
      <rPr>
        <b/>
        <vertAlign val="superscript"/>
        <sz val="8"/>
        <color indexed="63"/>
        <rFont val="Arial"/>
        <family val="2"/>
      </rPr>
      <t>( c)</t>
    </r>
  </si>
  <si>
    <t>outubro
2016</t>
  </si>
  <si>
    <t>Fazendo uma análise por sexo, na Zona Euro,  verifica-se que Eslovénia e a Grécia  são os países com a maior diferença, entre a taxa de desemprego das mulheres e dos homens.</t>
  </si>
  <si>
    <t xml:space="preserve">          Formação profissional  </t>
  </si>
  <si>
    <r>
      <t>outubro</t>
    </r>
    <r>
      <rPr>
        <b/>
        <sz val="9"/>
        <color indexed="63"/>
        <rFont val="Arial"/>
        <family val="2"/>
      </rPr>
      <t xml:space="preserve"> </t>
    </r>
    <r>
      <rPr>
        <b/>
        <vertAlign val="superscript"/>
        <sz val="9"/>
        <color indexed="63"/>
        <rFont val="Arial"/>
        <family val="2"/>
      </rPr>
      <t>(3)</t>
    </r>
  </si>
  <si>
    <t>(1) habitualmente designada por salário mínimo nacional.          (3) valores corrigidos em 31/10/2017</t>
  </si>
  <si>
    <r>
      <t>empresas e trabalhadores envolvidos em formação ou atividade educativa</t>
    </r>
    <r>
      <rPr>
        <b/>
        <vertAlign val="superscript"/>
        <sz val="10"/>
        <color rgb="FF333333"/>
        <rFont val="Arial"/>
        <family val="2"/>
      </rPr>
      <t xml:space="preserve"> (1)</t>
    </r>
  </si>
  <si>
    <r>
      <t>remuneração de base média mensal, ganho médio mensal e trabalhadores abrangidos pela retribuição mínima mensal garantida</t>
    </r>
    <r>
      <rPr>
        <b/>
        <sz val="8"/>
        <color rgb="FF333333"/>
        <rFont val="Arial"/>
        <family val="2"/>
      </rPr>
      <t xml:space="preserve"> (RMMG)</t>
    </r>
    <r>
      <rPr>
        <vertAlign val="superscript"/>
        <sz val="8"/>
        <color rgb="FF333333"/>
        <rFont val="Arial"/>
        <family val="2"/>
      </rPr>
      <t>(1)</t>
    </r>
    <r>
      <rPr>
        <sz val="8"/>
        <color rgb="FF333333"/>
        <rFont val="Arial"/>
        <family val="2"/>
      </rPr>
      <t xml:space="preserve"> </t>
    </r>
    <r>
      <rPr>
        <b/>
        <sz val="10"/>
        <color rgb="FF333333"/>
        <rFont val="Arial"/>
        <family val="2"/>
      </rPr>
      <t xml:space="preserve">- atividade económica </t>
    </r>
  </si>
  <si>
    <r>
      <t>retribuição mínima mensal garantida (RMMG)</t>
    </r>
    <r>
      <rPr>
        <sz val="10"/>
        <color rgb="FF333333"/>
        <rFont val="Arial"/>
        <family val="2"/>
      </rPr>
      <t xml:space="preserve"> </t>
    </r>
    <r>
      <rPr>
        <vertAlign val="superscript"/>
        <sz val="9"/>
        <color rgb="FF333333"/>
        <rFont val="Arial"/>
        <family val="2"/>
      </rPr>
      <t>(1)</t>
    </r>
  </si>
  <si>
    <t>Dec.Lei 
156/2017
de 28/12</t>
  </si>
  <si>
    <t>01/01/2018</t>
  </si>
  <si>
    <t>Dec.Lei 
144/2014
de 30/09</t>
  </si>
  <si>
    <t xml:space="preserve">  Acidentes de trabalho </t>
  </si>
  <si>
    <t>65 e + anos</t>
  </si>
  <si>
    <t xml:space="preserve">fonte: GEP/MTSSS, Acidentes de Trabalho.    </t>
  </si>
  <si>
    <t>http://www.gep.mtsss.gov.pt/</t>
  </si>
  <si>
    <t>Internet: www.gep.mtsss.gov.pt/</t>
  </si>
  <si>
    <r>
      <rPr>
        <b/>
        <sz val="7"/>
        <color rgb="FF333333"/>
        <rFont val="Arial"/>
        <family val="2"/>
      </rPr>
      <t xml:space="preserve">fonte: GEP/MTSSS, Inquérito aos Ganhos e Duração de Trabalho.  </t>
    </r>
    <r>
      <rPr>
        <b/>
        <sz val="7"/>
        <color indexed="63"/>
        <rFont val="Arial"/>
        <family val="2"/>
      </rPr>
      <t xml:space="preserve">                 </t>
    </r>
    <r>
      <rPr>
        <sz val="7"/>
        <color indexed="63"/>
        <rFont val="Arial"/>
        <family val="2"/>
      </rPr>
      <t xml:space="preserve"> </t>
    </r>
    <r>
      <rPr>
        <sz val="8"/>
        <color rgb="FF008080"/>
        <rFont val="Arial"/>
        <family val="2"/>
      </rPr>
      <t>Mais informação em:  http://www.gep.mtsss.gov.pt/</t>
    </r>
  </si>
  <si>
    <t>Mais informação em:  http://www.gep.mtsss.gov.pt/</t>
  </si>
  <si>
    <t>estrutura empresarial - indicadores globais</t>
  </si>
  <si>
    <r>
      <t xml:space="preserve">pessoas ao serviço </t>
    </r>
    <r>
      <rPr>
        <vertAlign val="superscript"/>
        <sz val="7"/>
        <color theme="3"/>
        <rFont val="Arial"/>
        <family val="2"/>
      </rPr>
      <t>(1)</t>
    </r>
  </si>
  <si>
    <r>
      <t>trab. por conta de outrem</t>
    </r>
    <r>
      <rPr>
        <sz val="7"/>
        <color theme="3"/>
        <rFont val="Arial"/>
        <family val="2"/>
      </rPr>
      <t xml:space="preserve"> (TCO)</t>
    </r>
    <r>
      <rPr>
        <vertAlign val="superscript"/>
        <sz val="7"/>
        <color theme="3"/>
        <rFont val="Arial"/>
        <family val="2"/>
      </rPr>
      <t>(1)</t>
    </r>
  </si>
  <si>
    <t/>
  </si>
  <si>
    <t>R. A. Açores</t>
  </si>
  <si>
    <t>R. A. Madeira</t>
  </si>
  <si>
    <t>Estrangeiro</t>
  </si>
  <si>
    <t>(3) estes dados foram integrados na nova prestação social para a inclusão .</t>
  </si>
  <si>
    <r>
      <t>taxa de atividade (%)</t>
    </r>
    <r>
      <rPr>
        <sz val="8"/>
        <color indexed="17"/>
        <rFont val="Arial"/>
        <family val="2"/>
      </rPr>
      <t xml:space="preserve"> </t>
    </r>
    <r>
      <rPr>
        <vertAlign val="superscript"/>
        <sz val="8"/>
        <color indexed="17"/>
        <rFont val="Arial"/>
        <family val="2"/>
      </rPr>
      <t>(1)</t>
    </r>
  </si>
  <si>
    <t>população total - grupo etário e sexo</t>
  </si>
  <si>
    <t>25 - 34 anos</t>
  </si>
  <si>
    <t>35 - 44 anos</t>
  </si>
  <si>
    <t>45 - 64 anos</t>
  </si>
  <si>
    <t>população com emprego - grupo etário e sexo</t>
  </si>
  <si>
    <r>
      <t>65 e + anos</t>
    </r>
    <r>
      <rPr>
        <b/>
        <vertAlign val="superscript"/>
        <sz val="8"/>
        <color indexed="63"/>
        <rFont val="Arial"/>
        <family val="2"/>
      </rPr>
      <t xml:space="preserve"> </t>
    </r>
  </si>
  <si>
    <t>população desempregada - grupo etário e sexo</t>
  </si>
  <si>
    <t>jan</t>
  </si>
  <si>
    <t>acidentes de trabalho - não mortais</t>
  </si>
  <si>
    <t>acidentes de trabalho - mortais</t>
  </si>
  <si>
    <t>acidentes de trabalho - dias perdidos</t>
  </si>
  <si>
    <t>Mais informação em:  http://www.gep.mtsss.pt/</t>
  </si>
  <si>
    <t xml:space="preserve">nota:   Bélgica, Croácia (&lt; 25 anos), Eslovénia (&lt; 25 anos), Estónia e Hungria - dezembro de 2017.             : valor não disponível.       
</t>
  </si>
  <si>
    <r>
      <t xml:space="preserve">indicadores salariais </t>
    </r>
    <r>
      <rPr>
        <vertAlign val="superscript"/>
        <sz val="10"/>
        <rFont val="Arial"/>
        <family val="2"/>
      </rPr>
      <t>(2)</t>
    </r>
  </si>
  <si>
    <r>
      <t xml:space="preserve">Trabalhadores por conta de outrem (TCO) </t>
    </r>
    <r>
      <rPr>
        <vertAlign val="superscript"/>
        <sz val="8"/>
        <color theme="7"/>
        <rFont val="Arial"/>
        <family val="2"/>
      </rPr>
      <t>(2)</t>
    </r>
  </si>
  <si>
    <t>Remuneração mensal base (euros)</t>
  </si>
  <si>
    <t>média (euros)</t>
  </si>
  <si>
    <r>
      <t xml:space="preserve">mediana </t>
    </r>
    <r>
      <rPr>
        <sz val="7"/>
        <color theme="3"/>
        <rFont val="Arial"/>
        <family val="2"/>
      </rPr>
      <t>(euros)</t>
    </r>
  </si>
  <si>
    <t>Ganho mensal</t>
  </si>
  <si>
    <r>
      <t xml:space="preserve">médio </t>
    </r>
    <r>
      <rPr>
        <sz val="7"/>
        <color theme="3"/>
        <rFont val="Arial"/>
        <family val="2"/>
      </rPr>
      <t>(euros)</t>
    </r>
  </si>
  <si>
    <r>
      <t>mediano</t>
    </r>
    <r>
      <rPr>
        <sz val="7"/>
        <color theme="3"/>
        <rFont val="Arial"/>
        <family val="2"/>
      </rPr>
      <t xml:space="preserve"> (euros)</t>
    </r>
  </si>
  <si>
    <r>
      <t>decil</t>
    </r>
    <r>
      <rPr>
        <sz val="7"/>
        <color theme="3"/>
        <rFont val="Arial"/>
        <family val="2"/>
      </rPr>
      <t xml:space="preserve"> (euros)</t>
    </r>
  </si>
  <si>
    <t>1º decil</t>
  </si>
  <si>
    <t>2º decil</t>
  </si>
  <si>
    <t>3º decil</t>
  </si>
  <si>
    <t>4º decil</t>
  </si>
  <si>
    <t>5º decil</t>
  </si>
  <si>
    <t>6º decil</t>
  </si>
  <si>
    <t>7º decil</t>
  </si>
  <si>
    <t>8º decil</t>
  </si>
  <si>
    <t>9º decil</t>
  </si>
  <si>
    <r>
      <t xml:space="preserve"> média por decil</t>
    </r>
    <r>
      <rPr>
        <sz val="7"/>
        <color theme="3"/>
        <rFont val="Arial"/>
        <family val="2"/>
      </rPr>
      <t xml:space="preserve"> (euros)</t>
    </r>
  </si>
  <si>
    <t>10º decil</t>
  </si>
  <si>
    <r>
      <t>TCO</t>
    </r>
    <r>
      <rPr>
        <vertAlign val="superscript"/>
        <sz val="8"/>
        <color theme="7"/>
        <rFont val="Arial"/>
        <family val="2"/>
      </rPr>
      <t>(2)</t>
    </r>
    <r>
      <rPr>
        <sz val="8"/>
        <color theme="7"/>
        <rFont val="Arial"/>
        <family val="2"/>
      </rPr>
      <t xml:space="preserve"> com ganhos mais elevados</t>
    </r>
  </si>
  <si>
    <t>peso no ganho total (%)</t>
  </si>
  <si>
    <t>composição (sexo) (%)</t>
  </si>
  <si>
    <t xml:space="preserve">Homens </t>
  </si>
  <si>
    <r>
      <t>TCO</t>
    </r>
    <r>
      <rPr>
        <vertAlign val="superscript"/>
        <sz val="8"/>
        <color theme="7"/>
        <rFont val="Arial"/>
        <family val="2"/>
      </rPr>
      <t>(2)</t>
    </r>
    <r>
      <rPr>
        <sz val="8"/>
        <color theme="7"/>
        <rFont val="Arial"/>
        <family val="2"/>
      </rPr>
      <t xml:space="preserve"> com ganhos mais baixos</t>
    </r>
  </si>
  <si>
    <r>
      <t>limiar de baixo salário</t>
    </r>
    <r>
      <rPr>
        <b/>
        <vertAlign val="superscript"/>
        <sz val="8"/>
        <color theme="3"/>
        <rFont val="Arial"/>
        <family val="2"/>
      </rPr>
      <t xml:space="preserve"> </t>
    </r>
    <r>
      <rPr>
        <vertAlign val="superscript"/>
        <sz val="8"/>
        <color theme="3"/>
        <rFont val="Arial"/>
        <family val="2"/>
      </rPr>
      <t>(3)</t>
    </r>
    <r>
      <rPr>
        <b/>
        <vertAlign val="superscript"/>
        <sz val="8"/>
        <color theme="3"/>
        <rFont val="Arial"/>
        <family val="2"/>
      </rPr>
      <t xml:space="preserve"> </t>
    </r>
    <r>
      <rPr>
        <sz val="7"/>
        <color theme="3"/>
        <rFont val="Arial"/>
        <family val="2"/>
      </rPr>
      <t>(euros)</t>
    </r>
  </si>
  <si>
    <r>
      <t>incidência de baixos salários</t>
    </r>
    <r>
      <rPr>
        <sz val="7"/>
        <color indexed="63"/>
        <rFont val="Arial"/>
        <family val="2"/>
      </rPr>
      <t xml:space="preserve"> (%)</t>
    </r>
  </si>
  <si>
    <t>(1) nos estabelecimentos.</t>
  </si>
  <si>
    <t>(2) dos trabalhadores por conta de outrem a tempo completo, que auferiram remuneração completa no período de referência.</t>
  </si>
  <si>
    <t>(3) considerado como sendo 2/3 da mediana do ganho mensal, neste exercício.</t>
  </si>
  <si>
    <r>
      <t xml:space="preserve">fonte:  GEP/MTSSS, Quadros de Pessoal.               </t>
    </r>
    <r>
      <rPr>
        <b/>
        <sz val="7"/>
        <color theme="7"/>
        <rFont val="Arial"/>
        <family val="2"/>
      </rPr>
      <t xml:space="preserve"> </t>
    </r>
    <r>
      <rPr>
        <sz val="8"/>
        <color theme="7"/>
        <rFont val="Arial"/>
        <family val="2"/>
      </rPr>
      <t>Mais informação em:  http://www.gep.mtsss.gov.pt</t>
    </r>
  </si>
  <si>
    <t>1% de TCO com ganho mais elevado</t>
  </si>
  <si>
    <t>0,1% de TCO com ganho mais elevado</t>
  </si>
  <si>
    <t>0,01% de TCO com ganho mais elevado</t>
  </si>
  <si>
    <r>
      <rPr>
        <b/>
        <sz val="7"/>
        <color indexed="63"/>
        <rFont val="Arial"/>
        <family val="2"/>
      </rPr>
      <t xml:space="preserve">nota: </t>
    </r>
    <r>
      <rPr>
        <sz val="7"/>
        <color indexed="63"/>
        <rFont val="Arial"/>
        <family val="2"/>
      </rPr>
      <t>valores calibrados tendo por referência as estimativas da população calculadas a partir dos resultados definitivos dos Censos 2011.</t>
    </r>
  </si>
  <si>
    <t>(1) caso um beneficiário tenha lançamento por mais de um centro distrital no mês, ele é contabilizado várias vezes nesta tabela.</t>
  </si>
  <si>
    <t>(1) caso um beneficiário transite de centro distrital no mês ele é contabilizado uma vez em cada um dos centros distritais.</t>
  </si>
  <si>
    <t>(2) caso um beneficiário transite de tipo de subsídio no mês ele é contabilizado uma vez em cada um dos subsídios.</t>
  </si>
  <si>
    <t>nota: a partir de maio de 2016, o INE inicia a publicação dos resultados dos Inquéritos Qualitativos de Conjuntura às Empresas com base em novas amostras.</t>
  </si>
  <si>
    <t>93-Trab.n/qual. i.ext.,const.,i.transf. e transp.</t>
  </si>
  <si>
    <t xml:space="preserve">92-Trab.não qual. agric., prod. animal, pesca e flo. </t>
  </si>
  <si>
    <t>52-Vendedores</t>
  </si>
  <si>
    <t>51-Trab. serviços pessoais</t>
  </si>
  <si>
    <t>82-Trabalhadores da montagem</t>
  </si>
  <si>
    <t>91-Trabalhadores de limpeza</t>
  </si>
  <si>
    <t>71-Trab.qualif.constr. e sim., exc.electric.</t>
  </si>
  <si>
    <t xml:space="preserve">41-Emp. escrit., secret.e oper. proc. dados </t>
  </si>
  <si>
    <t>2017</t>
  </si>
  <si>
    <t xml:space="preserve">  Serviços culturais  </t>
  </si>
  <si>
    <t xml:space="preserve">  Bebidas espirituosas  </t>
  </si>
  <si>
    <t xml:space="preserve">  Peixe, crustáceos e moluscos</t>
  </si>
  <si>
    <t xml:space="preserve">  Outros serviços relacionados com a habitação</t>
  </si>
  <si>
    <t xml:space="preserve">  Pequenos eletrodomésticos</t>
  </si>
  <si>
    <t xml:space="preserve">  Artigos de vestuário  </t>
  </si>
  <si>
    <t xml:space="preserve">  Calçado  </t>
  </si>
  <si>
    <t xml:space="preserve">  Férias organizadas  </t>
  </si>
  <si>
    <t xml:space="preserve">  Transportes aéreos de passageiros  </t>
  </si>
  <si>
    <t xml:space="preserve">  Outros artigos e acessórios de vestuário  </t>
  </si>
  <si>
    <t xml:space="preserve">         … em janeiro 2018</t>
  </si>
  <si>
    <t>notas: dados sujeitos a atualizações; situação da base de dados a 31/dezembro/2017.</t>
  </si>
  <si>
    <t>(3)</t>
  </si>
  <si>
    <t>notas: dados sujeitos a atualizações; situação da base de dados 1/fevereiro/2018.</t>
  </si>
  <si>
    <t>notas: dados sujeitos a atualizações;   a partir de 2005 apenas são contabilizados beneficiários com lançamento cujo o motivo tenha sido "concessão normal".;  (a) DLD - Desempregados de Longa Duração".</t>
  </si>
  <si>
    <t>notas: dados sujeitos a atualizações .</t>
  </si>
  <si>
    <t>janeiro de 2018</t>
  </si>
  <si>
    <t>Em janeiro de 2018, a taxa de desemprego na Zona Euro manteve-se inalterada nos 8,6 %, face ao mês anterior; em janeiro de 2017 era 9,6 %.</t>
  </si>
  <si>
    <t>Em Portugal a taxa de desemprego (7,9 %) diminuiu 2,2 p.p., relativamente ao mês homólogo.</t>
  </si>
  <si>
    <t xml:space="preserve">República Checa (2,4 %), Malta (3,5 %) e Alemanha (3,6 %) apresentam as taxas de desemprego mais baixas; a Grécia (23,1 %) e a Espanha (16,3 %) são os estados membros com valores  mais elevados. </t>
  </si>
  <si>
    <t>A taxa de desemprego para o grupo etário &lt;25 anos apresenta o valor mais baixo na República Checa (5,8 %), registando o valor mais elevado na Grécia (47,5 %). Em Portugal,   regista-se   o  valor  de 22,2 %.</t>
  </si>
  <si>
    <t>fonte:  Eurostat, dados extraídos em 01/03/2018.</t>
  </si>
  <si>
    <t>Redução de Horário de Trabalho</t>
  </si>
  <si>
    <t>Suspensão Temporária</t>
  </si>
  <si>
    <t>2005</t>
  </si>
  <si>
    <t>2006</t>
  </si>
  <si>
    <t>2007</t>
  </si>
  <si>
    <t>2008</t>
  </si>
  <si>
    <t>2009</t>
  </si>
  <si>
    <t>2010</t>
  </si>
  <si>
    <t>2011</t>
  </si>
  <si>
    <t>2012</t>
  </si>
  <si>
    <t>nota: a partir de 2005 apenas são contabilizados beneficiários com lançamento cujo o motivo tenha sido "Concessão Normal".</t>
  </si>
  <si>
    <t>4.º trimestre</t>
  </si>
  <si>
    <t>1.º trimestre</t>
  </si>
  <si>
    <t>2.º trimestre</t>
  </si>
  <si>
    <t>3.º trimestre</t>
  </si>
</sst>
</file>

<file path=xl/styles.xml><?xml version="1.0" encoding="utf-8"?>
<styleSheet xmlns="http://schemas.openxmlformats.org/spreadsheetml/2006/main" xmlns:mc="http://schemas.openxmlformats.org/markup-compatibility/2006" xmlns:x14ac="http://schemas.microsoft.com/office/spreadsheetml/2009/9/ac" mc:Ignorable="x14ac">
  <numFmts count="17">
    <numFmt numFmtId="44" formatCode="_-* #,##0.00\ &quot;€&quot;_-;\-* #,##0.00\ &quot;€&quot;_-;_-* &quot;-&quot;??\ &quot;€&quot;_-;_-@_-"/>
    <numFmt numFmtId="43" formatCode="_-* #,##0.00\ _€_-;\-* #,##0.00\ _€_-;_-* &quot;-&quot;??\ _€_-;_-@_-"/>
    <numFmt numFmtId="164" formatCode="#\ ##0"/>
    <numFmt numFmtId="165" formatCode="0.0"/>
    <numFmt numFmtId="166" formatCode="#.0\ ##0"/>
    <numFmt numFmtId="167" formatCode="#,##0.0"/>
    <numFmt numFmtId="168" formatCode="#.0"/>
    <numFmt numFmtId="169" formatCode="#"/>
    <numFmt numFmtId="170" formatCode="mmm\."/>
    <numFmt numFmtId="171" formatCode="#,##0_);&quot;(&quot;#,##0&quot;)&quot;;&quot;-&quot;_)"/>
    <numFmt numFmtId="172" formatCode="mmmm\ &quot;de&quot;\ yyyy"/>
    <numFmt numFmtId="173" formatCode="\ mmmm\ &quot;de&quot;\ yyyy\ "/>
    <numFmt numFmtId="174" formatCode="[$-F800]dddd\,\ mmmm\ dd\,\ yyyy"/>
    <numFmt numFmtId="175" formatCode="_(* #,##0.00_);_(* \(#,##0.00\);_(* &quot;-&quot;??_);_(@_)"/>
    <numFmt numFmtId="176" formatCode="_(&quot;$&quot;* #,##0.00_);_(&quot;$&quot;* \(#,##0.00\);_(&quot;$&quot;* &quot;-&quot;??_);_(@_)"/>
    <numFmt numFmtId="177" formatCode="0.0%"/>
    <numFmt numFmtId="179" formatCode="#,##0;###0;\-"/>
  </numFmts>
  <fonts count="144" x14ac:knownFonts="1">
    <font>
      <sz val="10"/>
      <name val="Arial"/>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1"/>
      <color theme="1"/>
      <name val="Franklin Gothic Book"/>
      <family val="2"/>
      <scheme val="minor"/>
    </font>
    <font>
      <sz val="10"/>
      <name val="Arial"/>
      <family val="2"/>
    </font>
    <font>
      <sz val="8"/>
      <name val="Arial"/>
      <family val="2"/>
    </font>
    <font>
      <sz val="10"/>
      <color indexed="9"/>
      <name val="Arial"/>
      <family val="2"/>
    </font>
    <font>
      <sz val="9"/>
      <name val="Arial"/>
      <family val="2"/>
    </font>
    <font>
      <b/>
      <sz val="9"/>
      <name val="Arial"/>
      <family val="2"/>
    </font>
    <font>
      <sz val="8"/>
      <name val="Arial"/>
      <family val="2"/>
    </font>
    <font>
      <b/>
      <sz val="8"/>
      <name val="Arial"/>
      <family val="2"/>
    </font>
    <font>
      <sz val="7"/>
      <name val="Arial"/>
      <family val="2"/>
    </font>
    <font>
      <sz val="9"/>
      <color indexed="63"/>
      <name val="Arial"/>
      <family val="2"/>
    </font>
    <font>
      <b/>
      <sz val="8"/>
      <color indexed="63"/>
      <name val="Arial"/>
      <family val="2"/>
    </font>
    <font>
      <sz val="8"/>
      <color indexed="63"/>
      <name val="Arial"/>
      <family val="2"/>
    </font>
    <font>
      <sz val="10"/>
      <color indexed="63"/>
      <name val="Arial"/>
      <family val="2"/>
    </font>
    <font>
      <sz val="7"/>
      <color indexed="9"/>
      <name val="Arial"/>
      <family val="2"/>
    </font>
    <font>
      <b/>
      <sz val="10"/>
      <color indexed="9"/>
      <name val="Arial"/>
      <family val="2"/>
    </font>
    <font>
      <sz val="7"/>
      <color indexed="63"/>
      <name val="Arial"/>
      <family val="2"/>
    </font>
    <font>
      <b/>
      <sz val="8"/>
      <color indexed="63"/>
      <name val="Arial"/>
      <family val="2"/>
    </font>
    <font>
      <b/>
      <sz val="8"/>
      <color indexed="20"/>
      <name val="Arial"/>
      <family val="2"/>
    </font>
    <font>
      <sz val="9"/>
      <color indexed="63"/>
      <name val="Arial"/>
      <family val="2"/>
    </font>
    <font>
      <b/>
      <sz val="26"/>
      <name val="Arial"/>
      <family val="2"/>
    </font>
    <font>
      <sz val="10"/>
      <color indexed="10"/>
      <name val="Arial"/>
      <family val="2"/>
    </font>
    <font>
      <sz val="8"/>
      <color indexed="63"/>
      <name val="Arial"/>
      <family val="2"/>
    </font>
    <font>
      <i/>
      <sz val="8"/>
      <color indexed="63"/>
      <name val="Arial"/>
      <family val="2"/>
    </font>
    <font>
      <b/>
      <sz val="10"/>
      <color indexed="63"/>
      <name val="Arial"/>
      <family val="2"/>
    </font>
    <font>
      <sz val="7"/>
      <color indexed="63"/>
      <name val="Arial"/>
      <family val="2"/>
    </font>
    <font>
      <sz val="10"/>
      <name val="Arial"/>
      <family val="2"/>
    </font>
    <font>
      <sz val="7"/>
      <name val="Arial"/>
      <family val="2"/>
    </font>
    <font>
      <b/>
      <sz val="9"/>
      <color indexed="63"/>
      <name val="Arial"/>
      <family val="2"/>
    </font>
    <font>
      <b/>
      <sz val="7"/>
      <color indexed="63"/>
      <name val="Arial"/>
      <family val="2"/>
    </font>
    <font>
      <sz val="10"/>
      <color indexed="23"/>
      <name val="Arial"/>
      <family val="2"/>
    </font>
    <font>
      <b/>
      <sz val="9"/>
      <color indexed="23"/>
      <name val="Arial"/>
      <family val="2"/>
    </font>
    <font>
      <sz val="9"/>
      <color indexed="23"/>
      <name val="Arial"/>
      <family val="2"/>
    </font>
    <font>
      <b/>
      <sz val="8"/>
      <color indexed="23"/>
      <name val="Arial"/>
      <family val="2"/>
    </font>
    <font>
      <b/>
      <sz val="8"/>
      <color indexed="10"/>
      <name val="Arial"/>
      <family val="2"/>
    </font>
    <font>
      <sz val="7"/>
      <color indexed="23"/>
      <name val="Arial"/>
      <family val="2"/>
    </font>
    <font>
      <sz val="10"/>
      <name val="Arial"/>
      <family val="2"/>
    </font>
    <font>
      <sz val="10"/>
      <name val="Arial"/>
      <family val="2"/>
    </font>
    <font>
      <sz val="8"/>
      <color rgb="FF333333"/>
      <name val="Arial"/>
      <family val="2"/>
    </font>
    <font>
      <sz val="10"/>
      <name val="Arial"/>
      <family val="2"/>
    </font>
    <font>
      <sz val="8"/>
      <color indexed="20"/>
      <name val="Arial"/>
      <family val="2"/>
    </font>
    <font>
      <b/>
      <sz val="10"/>
      <name val="Arial"/>
      <family val="2"/>
    </font>
    <font>
      <sz val="6"/>
      <color indexed="63"/>
      <name val="Arial"/>
      <family val="2"/>
    </font>
    <font>
      <b/>
      <sz val="7"/>
      <name val="Arial"/>
      <family val="2"/>
    </font>
    <font>
      <vertAlign val="superscript"/>
      <sz val="6"/>
      <color indexed="63"/>
      <name val="Arial"/>
      <family val="2"/>
    </font>
    <font>
      <sz val="10"/>
      <color indexed="20"/>
      <name val="Arial"/>
      <family val="2"/>
    </font>
    <font>
      <sz val="8"/>
      <color indexed="9"/>
      <name val="Arial"/>
      <family val="2"/>
    </font>
    <font>
      <b/>
      <sz val="10"/>
      <color indexed="20"/>
      <name val="Arial"/>
      <family val="2"/>
    </font>
    <font>
      <b/>
      <sz val="7"/>
      <color rgb="FF333333"/>
      <name val="Arial"/>
      <family val="2"/>
    </font>
    <font>
      <sz val="9"/>
      <color indexed="20"/>
      <name val="Arial"/>
      <family val="2"/>
    </font>
    <font>
      <vertAlign val="superscript"/>
      <sz val="8"/>
      <color indexed="63"/>
      <name val="Arial"/>
      <family val="2"/>
    </font>
    <font>
      <b/>
      <sz val="8"/>
      <color indexed="9"/>
      <name val="Arial"/>
      <family val="2"/>
    </font>
    <font>
      <sz val="7.5"/>
      <color indexed="63"/>
      <name val="Arial"/>
      <family val="2"/>
    </font>
    <font>
      <sz val="7.5"/>
      <name val="Arial"/>
      <family val="2"/>
    </font>
    <font>
      <b/>
      <vertAlign val="superscript"/>
      <sz val="8"/>
      <color indexed="63"/>
      <name val="Arial"/>
      <family val="2"/>
    </font>
    <font>
      <b/>
      <sz val="8"/>
      <color indexed="17"/>
      <name val="Arial"/>
      <family val="2"/>
    </font>
    <font>
      <sz val="10"/>
      <color indexed="17"/>
      <name val="Arial"/>
      <family val="2"/>
    </font>
    <font>
      <b/>
      <sz val="10"/>
      <color indexed="17"/>
      <name val="Arial"/>
      <family val="2"/>
    </font>
    <font>
      <sz val="8"/>
      <color indexed="17"/>
      <name val="Arial"/>
      <family val="2"/>
    </font>
    <font>
      <sz val="9"/>
      <color indexed="17"/>
      <name val="Arial"/>
      <family val="2"/>
    </font>
    <font>
      <sz val="9"/>
      <color indexed="10"/>
      <name val="Arial"/>
      <family val="2"/>
    </font>
    <font>
      <b/>
      <sz val="10"/>
      <color indexed="10"/>
      <name val="Arial"/>
      <family val="2"/>
    </font>
    <font>
      <b/>
      <sz val="8"/>
      <color indexed="8"/>
      <name val="Arial"/>
      <family val="2"/>
    </font>
    <font>
      <b/>
      <sz val="9"/>
      <color indexed="17"/>
      <name val="Arial"/>
      <family val="2"/>
    </font>
    <font>
      <sz val="10"/>
      <color rgb="FF008000"/>
      <name val="Arial"/>
      <family val="2"/>
    </font>
    <font>
      <sz val="9"/>
      <color rgb="FF008000"/>
      <name val="Arial"/>
      <family val="2"/>
    </font>
    <font>
      <vertAlign val="superscript"/>
      <sz val="7.5"/>
      <color indexed="63"/>
      <name val="Arial"/>
      <family val="2"/>
    </font>
    <font>
      <sz val="8"/>
      <color rgb="FFFF0000"/>
      <name val="Arial"/>
      <family val="2"/>
    </font>
    <font>
      <sz val="7"/>
      <color rgb="FFFF0000"/>
      <name val="Arial"/>
      <family val="2"/>
    </font>
    <font>
      <sz val="11"/>
      <color theme="1"/>
      <name val="Franklin Gothic Book"/>
      <family val="2"/>
      <scheme val="minor"/>
    </font>
    <font>
      <b/>
      <sz val="8"/>
      <color theme="3"/>
      <name val="Arial"/>
      <family val="2"/>
    </font>
    <font>
      <sz val="10"/>
      <color theme="3"/>
      <name val="Arial"/>
      <family val="2"/>
    </font>
    <font>
      <sz val="9"/>
      <color theme="3"/>
      <name val="Arial"/>
      <family val="2"/>
    </font>
    <font>
      <sz val="8"/>
      <color theme="3"/>
      <name val="Arial"/>
      <family val="2"/>
    </font>
    <font>
      <b/>
      <sz val="10"/>
      <color theme="3"/>
      <name val="Arial"/>
      <family val="2"/>
    </font>
    <font>
      <b/>
      <sz val="10"/>
      <color theme="1"/>
      <name val="Arial"/>
      <family val="2"/>
    </font>
    <font>
      <sz val="8"/>
      <color theme="5"/>
      <name val="Arial"/>
      <family val="2"/>
    </font>
    <font>
      <vertAlign val="superscript"/>
      <sz val="8"/>
      <color theme="3"/>
      <name val="Arial"/>
      <family val="2"/>
    </font>
    <font>
      <b/>
      <sz val="9"/>
      <color theme="3"/>
      <name val="Arial"/>
      <family val="2"/>
    </font>
    <font>
      <b/>
      <sz val="9"/>
      <color theme="5"/>
      <name val="Arial"/>
      <family val="2"/>
    </font>
    <font>
      <b/>
      <sz val="7"/>
      <color theme="3"/>
      <name val="Arial"/>
      <family val="2"/>
    </font>
    <font>
      <sz val="7.5"/>
      <color theme="3"/>
      <name val="Arial"/>
      <family val="2"/>
    </font>
    <font>
      <sz val="7"/>
      <color theme="3"/>
      <name val="Arial"/>
      <family val="2"/>
    </font>
    <font>
      <sz val="8"/>
      <color theme="7"/>
      <name val="Arial"/>
      <family val="2"/>
    </font>
    <font>
      <sz val="6"/>
      <color theme="3"/>
      <name val="Arial"/>
      <family val="2"/>
    </font>
    <font>
      <b/>
      <sz val="9"/>
      <color theme="1"/>
      <name val="Arial"/>
      <family val="2"/>
    </font>
    <font>
      <sz val="7"/>
      <color theme="0"/>
      <name val="Arial"/>
      <family val="2"/>
    </font>
    <font>
      <sz val="8"/>
      <color theme="0"/>
      <name val="Arial"/>
      <family val="2"/>
    </font>
    <font>
      <sz val="9"/>
      <color rgb="FFFFFFFF"/>
      <name val="Arial"/>
      <family val="2"/>
    </font>
    <font>
      <b/>
      <vertAlign val="superscript"/>
      <sz val="9"/>
      <color theme="3"/>
      <name val="Arial"/>
      <family val="2"/>
    </font>
    <font>
      <b/>
      <vertAlign val="superscript"/>
      <sz val="10"/>
      <name val="Arial"/>
      <family val="2"/>
    </font>
    <font>
      <u/>
      <sz val="10"/>
      <color indexed="12"/>
      <name val="Arial"/>
      <family val="2"/>
    </font>
    <font>
      <b/>
      <sz val="8"/>
      <color theme="5"/>
      <name val="Arial"/>
      <family val="2"/>
    </font>
    <font>
      <b/>
      <sz val="8"/>
      <color indexed="24"/>
      <name val="Arial"/>
      <family val="2"/>
    </font>
    <font>
      <b/>
      <sz val="8"/>
      <color theme="9"/>
      <name val="Arial"/>
      <family val="2"/>
    </font>
    <font>
      <sz val="10"/>
      <color theme="9"/>
      <name val="Arial"/>
      <family val="2"/>
    </font>
    <font>
      <sz val="10"/>
      <color theme="1"/>
      <name val="Arial"/>
      <family val="2"/>
    </font>
    <font>
      <sz val="7"/>
      <color theme="1"/>
      <name val="Arial"/>
      <family val="2"/>
    </font>
    <font>
      <b/>
      <sz val="8"/>
      <name val="Times New Roman"/>
      <family val="1"/>
    </font>
    <font>
      <sz val="8"/>
      <name val="Times New Roman"/>
      <family val="1"/>
    </font>
    <font>
      <b/>
      <sz val="16"/>
      <name val="Times New Roman"/>
      <family val="1"/>
    </font>
    <font>
      <sz val="10"/>
      <color theme="0" tint="-0.34998626667073579"/>
      <name val="Arial"/>
      <family val="2"/>
    </font>
    <font>
      <sz val="8"/>
      <color theme="0" tint="-0.34998626667073579"/>
      <name val="Arial"/>
      <family val="2"/>
    </font>
    <font>
      <sz val="10"/>
      <color theme="0"/>
      <name val="Arial"/>
      <family val="2"/>
    </font>
    <font>
      <vertAlign val="superscript"/>
      <sz val="9"/>
      <color theme="1"/>
      <name val="Arial"/>
      <family val="2"/>
    </font>
    <font>
      <b/>
      <sz val="24"/>
      <name val="Arial"/>
      <family val="2"/>
    </font>
    <font>
      <sz val="8"/>
      <color rgb="FF1F497D"/>
      <name val="Arial"/>
      <family val="2"/>
    </font>
    <font>
      <sz val="8"/>
      <color rgb="FF008000"/>
      <name val="Arial"/>
      <family val="2"/>
    </font>
    <font>
      <b/>
      <sz val="8"/>
      <color theme="6"/>
      <name val="Arial"/>
      <family val="2"/>
    </font>
    <font>
      <sz val="8"/>
      <color indexed="10"/>
      <name val="Arial"/>
      <family val="2"/>
    </font>
    <font>
      <sz val="10"/>
      <color indexed="8"/>
      <name val="Arial"/>
      <family val="2"/>
    </font>
    <font>
      <sz val="6"/>
      <name val="Arial"/>
      <family val="2"/>
    </font>
    <font>
      <b/>
      <sz val="8"/>
      <color rgb="FF333333"/>
      <name val="Arial"/>
      <family val="2"/>
    </font>
    <font>
      <sz val="7"/>
      <color rgb="FF333333"/>
      <name val="Arial"/>
      <family val="2"/>
    </font>
    <font>
      <sz val="10"/>
      <color rgb="FF333333"/>
      <name val="Arial"/>
      <family val="2"/>
    </font>
    <font>
      <sz val="6"/>
      <color rgb="FF333333"/>
      <name val="Arial"/>
      <family val="2"/>
    </font>
    <font>
      <sz val="10"/>
      <name val="Arial"/>
      <family val="2"/>
    </font>
    <font>
      <u/>
      <sz val="8"/>
      <color theme="3"/>
      <name val="Arial"/>
      <family val="2"/>
    </font>
    <font>
      <sz val="12"/>
      <color rgb="FF333333"/>
      <name val="Georgia"/>
      <family val="1"/>
    </font>
    <font>
      <b/>
      <sz val="10"/>
      <color rgb="FF333333"/>
      <name val="Arial"/>
      <family val="2"/>
    </font>
    <font>
      <b/>
      <sz val="9"/>
      <color rgb="FF333333"/>
      <name val="Arial"/>
      <family val="2"/>
    </font>
    <font>
      <sz val="9"/>
      <color rgb="FF333333"/>
      <name val="Arial"/>
      <family val="2"/>
    </font>
    <font>
      <b/>
      <vertAlign val="superscript"/>
      <sz val="10"/>
      <color rgb="FF333333"/>
      <name val="Arial"/>
      <family val="2"/>
    </font>
    <font>
      <vertAlign val="superscript"/>
      <sz val="7"/>
      <color theme="3"/>
      <name val="Arial"/>
      <family val="2"/>
    </font>
    <font>
      <b/>
      <sz val="8"/>
      <color rgb="FFFF0000"/>
      <name val="Arial"/>
      <family val="2"/>
    </font>
    <font>
      <b/>
      <vertAlign val="superscript"/>
      <sz val="8"/>
      <color rgb="FF333333"/>
      <name val="Arial"/>
      <family val="2"/>
    </font>
    <font>
      <sz val="8"/>
      <color theme="1"/>
      <name val="Arial"/>
      <family val="2"/>
    </font>
    <font>
      <b/>
      <sz val="8"/>
      <color theme="1"/>
      <name val="Arial"/>
      <family val="2"/>
    </font>
    <font>
      <sz val="8"/>
      <color rgb="FF008080"/>
      <name val="Arial"/>
      <family val="2"/>
    </font>
    <font>
      <b/>
      <vertAlign val="superscript"/>
      <sz val="9"/>
      <color indexed="63"/>
      <name val="Arial"/>
      <family val="2"/>
    </font>
    <font>
      <vertAlign val="superscript"/>
      <sz val="8"/>
      <color rgb="FF333333"/>
      <name val="Arial"/>
      <family val="2"/>
    </font>
    <font>
      <vertAlign val="superscript"/>
      <sz val="9"/>
      <color rgb="FF333333"/>
      <name val="Arial"/>
      <family val="2"/>
    </font>
    <font>
      <vertAlign val="superscript"/>
      <sz val="8"/>
      <color indexed="17"/>
      <name val="Arial"/>
      <family val="2"/>
    </font>
    <font>
      <vertAlign val="superscript"/>
      <sz val="10"/>
      <name val="Arial"/>
      <family val="2"/>
    </font>
    <font>
      <vertAlign val="superscript"/>
      <sz val="8"/>
      <color theme="7"/>
      <name val="Arial"/>
      <family val="2"/>
    </font>
    <font>
      <b/>
      <sz val="7"/>
      <color indexed="20"/>
      <name val="Arial"/>
      <family val="2"/>
    </font>
    <font>
      <b/>
      <vertAlign val="superscript"/>
      <sz val="8"/>
      <color theme="3"/>
      <name val="Arial"/>
      <family val="2"/>
    </font>
    <font>
      <b/>
      <sz val="7"/>
      <color theme="7"/>
      <name val="Arial"/>
      <family val="2"/>
    </font>
  </fonts>
  <fills count="48">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
      <patternFill patternType="solid">
        <fgColor indexed="55"/>
      </patternFill>
    </fill>
    <fill>
      <patternFill patternType="solid">
        <fgColor indexed="9"/>
        <bgColor indexed="55"/>
      </patternFill>
    </fill>
    <fill>
      <patternFill patternType="solid">
        <fgColor indexed="9"/>
        <bgColor indexed="64"/>
      </patternFill>
    </fill>
    <fill>
      <patternFill patternType="solid">
        <fgColor theme="0"/>
        <bgColor indexed="64"/>
      </patternFill>
    </fill>
    <fill>
      <patternFill patternType="solid">
        <fgColor theme="0"/>
        <bgColor indexed="55"/>
      </patternFill>
    </fill>
    <fill>
      <patternFill patternType="gray125">
        <fgColor indexed="9"/>
        <bgColor indexed="9"/>
      </patternFill>
    </fill>
    <fill>
      <patternFill patternType="solid">
        <fgColor theme="6"/>
        <bgColor indexed="64"/>
      </patternFill>
    </fill>
    <fill>
      <patternFill patternType="solid">
        <fgColor theme="5"/>
        <bgColor indexed="64"/>
      </patternFill>
    </fill>
    <fill>
      <patternFill patternType="solid">
        <fgColor theme="7"/>
        <bgColor indexed="64"/>
      </patternFill>
    </fill>
    <fill>
      <patternFill patternType="solid">
        <fgColor rgb="FF00599D"/>
        <bgColor indexed="64"/>
      </patternFill>
    </fill>
    <fill>
      <patternFill patternType="solid">
        <fgColor rgb="FFEEF3F8"/>
        <bgColor indexed="64"/>
      </patternFill>
    </fill>
    <fill>
      <patternFill patternType="solid">
        <fgColor rgb="FFEEF3F8"/>
        <bgColor indexed="55"/>
      </patternFill>
    </fill>
    <fill>
      <patternFill patternType="solid">
        <fgColor theme="9"/>
        <bgColor indexed="64"/>
      </patternFill>
    </fill>
    <fill>
      <patternFill patternType="solid">
        <fgColor theme="8"/>
        <bgColor indexed="64"/>
      </patternFill>
    </fill>
    <fill>
      <patternFill patternType="solid">
        <fgColor theme="8"/>
        <bgColor indexed="55"/>
      </patternFill>
    </fill>
    <fill>
      <patternFill patternType="solid">
        <fgColor theme="3"/>
        <bgColor indexed="64"/>
      </patternFill>
    </fill>
    <fill>
      <patternFill patternType="solid">
        <fgColor theme="5"/>
        <bgColor indexed="55"/>
      </patternFill>
    </fill>
    <fill>
      <patternFill patternType="solid">
        <fgColor theme="9"/>
        <bgColor indexed="55"/>
      </patternFill>
    </fill>
    <fill>
      <patternFill patternType="solid">
        <fgColor theme="6"/>
        <bgColor indexed="55"/>
      </patternFill>
    </fill>
    <fill>
      <patternFill patternType="mediumGray"/>
    </fill>
    <fill>
      <patternFill patternType="solid">
        <fgColor theme="0"/>
        <bgColor indexed="8"/>
      </patternFill>
    </fill>
    <fill>
      <patternFill patternType="solid">
        <fgColor rgb="FFEBF7FF"/>
        <bgColor indexed="64"/>
      </patternFill>
    </fill>
    <fill>
      <patternFill patternType="solid">
        <fgColor rgb="FFEBF7FF"/>
        <bgColor indexed="55"/>
      </patternFill>
    </fill>
    <fill>
      <patternFill patternType="solid">
        <fgColor theme="0" tint="-0.499984740745262"/>
        <bgColor indexed="64"/>
      </patternFill>
    </fill>
    <fill>
      <patternFill patternType="solid">
        <fgColor indexed="9"/>
        <bgColor indexed="8"/>
      </patternFill>
    </fill>
  </fills>
  <borders count="83">
    <border>
      <left/>
      <right/>
      <top/>
      <bottom/>
      <diagonal/>
    </border>
    <border>
      <left/>
      <right/>
      <top/>
      <bottom style="thick">
        <color indexed="62"/>
      </bottom>
      <diagonal/>
    </border>
    <border>
      <left/>
      <right/>
      <top/>
      <bottom style="thick">
        <color indexed="22"/>
      </bottom>
      <diagonal/>
    </border>
    <border>
      <left/>
      <right/>
      <top/>
      <bottom style="medium">
        <color indexed="30"/>
      </bottom>
      <diagonal/>
    </border>
    <border>
      <left style="thin">
        <color indexed="23"/>
      </left>
      <right style="thin">
        <color indexed="23"/>
      </right>
      <top style="thin">
        <color indexed="23"/>
      </top>
      <bottom style="thin">
        <color indexed="2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
      <left/>
      <right/>
      <top style="thin">
        <color indexed="22"/>
      </top>
      <bottom/>
      <diagonal/>
    </border>
    <border>
      <left/>
      <right/>
      <top/>
      <bottom style="thin">
        <color indexed="22"/>
      </bottom>
      <diagonal/>
    </border>
    <border>
      <left/>
      <right/>
      <top style="thin">
        <color indexed="22"/>
      </top>
      <bottom style="thin">
        <color indexed="22"/>
      </bottom>
      <diagonal/>
    </border>
    <border>
      <left/>
      <right/>
      <top style="thin">
        <color theme="0" tint="-0.24994659260841701"/>
      </top>
      <bottom style="thin">
        <color theme="0" tint="-0.24994659260841701"/>
      </bottom>
      <diagonal/>
    </border>
    <border>
      <left style="medium">
        <color theme="5"/>
      </left>
      <right style="medium">
        <color theme="5"/>
      </right>
      <top style="medium">
        <color theme="5"/>
      </top>
      <bottom style="medium">
        <color theme="5"/>
      </bottom>
      <diagonal/>
    </border>
    <border>
      <left style="medium">
        <color theme="5"/>
      </left>
      <right/>
      <top style="medium">
        <color theme="5"/>
      </top>
      <bottom style="medium">
        <color theme="5"/>
      </bottom>
      <diagonal/>
    </border>
    <border>
      <left/>
      <right/>
      <top style="medium">
        <color theme="5"/>
      </top>
      <bottom style="medium">
        <color theme="5"/>
      </bottom>
      <diagonal/>
    </border>
    <border>
      <left/>
      <right style="medium">
        <color theme="5"/>
      </right>
      <top style="medium">
        <color theme="5"/>
      </top>
      <bottom style="medium">
        <color theme="5"/>
      </bottom>
      <diagonal/>
    </border>
    <border>
      <left/>
      <right/>
      <top/>
      <bottom style="thin">
        <color theme="3"/>
      </bottom>
      <diagonal/>
    </border>
    <border>
      <left/>
      <right style="thin">
        <color theme="3"/>
      </right>
      <top/>
      <bottom/>
      <diagonal/>
    </border>
    <border>
      <left style="thin">
        <color theme="3"/>
      </left>
      <right/>
      <top/>
      <bottom/>
      <diagonal/>
    </border>
    <border>
      <left/>
      <right style="thin">
        <color theme="3"/>
      </right>
      <top style="thin">
        <color theme="3"/>
      </top>
      <bottom/>
      <diagonal/>
    </border>
    <border>
      <left/>
      <right/>
      <top style="thin">
        <color theme="3"/>
      </top>
      <bottom/>
      <diagonal/>
    </border>
    <border>
      <left style="thin">
        <color theme="3"/>
      </left>
      <right/>
      <top style="thin">
        <color theme="3"/>
      </top>
      <bottom/>
      <diagonal/>
    </border>
    <border>
      <left style="thin">
        <color theme="5"/>
      </left>
      <right/>
      <top style="thin">
        <color theme="5"/>
      </top>
      <bottom style="thin">
        <color theme="5"/>
      </bottom>
      <diagonal/>
    </border>
    <border>
      <left/>
      <right style="thin">
        <color theme="5"/>
      </right>
      <top style="thin">
        <color theme="5"/>
      </top>
      <bottom style="thin">
        <color theme="5"/>
      </bottom>
      <diagonal/>
    </border>
    <border>
      <left/>
      <right/>
      <top style="thin">
        <color theme="5"/>
      </top>
      <bottom style="thin">
        <color theme="5"/>
      </bottom>
      <diagonal/>
    </border>
    <border>
      <left style="medium">
        <color theme="6"/>
      </left>
      <right/>
      <top style="medium">
        <color theme="6"/>
      </top>
      <bottom style="medium">
        <color theme="6"/>
      </bottom>
      <diagonal/>
    </border>
    <border>
      <left/>
      <right/>
      <top style="medium">
        <color theme="6"/>
      </top>
      <bottom style="medium">
        <color theme="6"/>
      </bottom>
      <diagonal/>
    </border>
    <border>
      <left/>
      <right style="medium">
        <color theme="6"/>
      </right>
      <top style="medium">
        <color theme="6"/>
      </top>
      <bottom style="medium">
        <color theme="6"/>
      </bottom>
      <diagonal/>
    </border>
    <border>
      <left style="medium">
        <color theme="7"/>
      </left>
      <right style="medium">
        <color theme="7"/>
      </right>
      <top style="medium">
        <color theme="7"/>
      </top>
      <bottom style="medium">
        <color theme="7"/>
      </bottom>
      <diagonal/>
    </border>
    <border>
      <left style="medium">
        <color theme="7"/>
      </left>
      <right/>
      <top style="medium">
        <color theme="7"/>
      </top>
      <bottom style="medium">
        <color theme="7"/>
      </bottom>
      <diagonal/>
    </border>
    <border>
      <left/>
      <right/>
      <top style="medium">
        <color theme="7"/>
      </top>
      <bottom style="medium">
        <color theme="7"/>
      </bottom>
      <diagonal/>
    </border>
    <border>
      <left/>
      <right style="medium">
        <color theme="7"/>
      </right>
      <top style="medium">
        <color theme="7"/>
      </top>
      <bottom style="medium">
        <color theme="7"/>
      </bottom>
      <diagonal/>
    </border>
    <border>
      <left style="thin">
        <color theme="7"/>
      </left>
      <right/>
      <top style="thin">
        <color theme="7"/>
      </top>
      <bottom style="thin">
        <color theme="7"/>
      </bottom>
      <diagonal/>
    </border>
    <border>
      <left/>
      <right style="thin">
        <color theme="7"/>
      </right>
      <top style="thin">
        <color theme="7"/>
      </top>
      <bottom style="thin">
        <color theme="7"/>
      </bottom>
      <diagonal/>
    </border>
    <border>
      <left/>
      <right/>
      <top/>
      <bottom style="thin">
        <color theme="7"/>
      </bottom>
      <diagonal/>
    </border>
    <border>
      <left/>
      <right/>
      <top style="thin">
        <color theme="7"/>
      </top>
      <bottom style="thin">
        <color theme="7"/>
      </bottom>
      <diagonal/>
    </border>
    <border>
      <left/>
      <right/>
      <top/>
      <bottom style="thin">
        <color rgb="FF00599D"/>
      </bottom>
      <diagonal/>
    </border>
    <border>
      <left style="medium">
        <color theme="3"/>
      </left>
      <right style="medium">
        <color theme="3"/>
      </right>
      <top style="medium">
        <color theme="3"/>
      </top>
      <bottom style="medium">
        <color theme="3"/>
      </bottom>
      <diagonal/>
    </border>
    <border>
      <left style="medium">
        <color theme="4"/>
      </left>
      <right style="medium">
        <color theme="4"/>
      </right>
      <top style="medium">
        <color theme="4"/>
      </top>
      <bottom style="medium">
        <color theme="4"/>
      </bottom>
      <diagonal/>
    </border>
    <border>
      <left style="thin">
        <color theme="3"/>
      </left>
      <right style="thin">
        <color theme="3"/>
      </right>
      <top style="thin">
        <color theme="3"/>
      </top>
      <bottom style="thin">
        <color theme="3"/>
      </bottom>
      <diagonal/>
    </border>
    <border>
      <left/>
      <right style="thin">
        <color theme="3"/>
      </right>
      <top/>
      <bottom style="thin">
        <color theme="3"/>
      </bottom>
      <diagonal/>
    </border>
    <border>
      <left style="thin">
        <color theme="3"/>
      </left>
      <right/>
      <top/>
      <bottom style="thin">
        <color theme="3"/>
      </bottom>
      <diagonal/>
    </border>
    <border>
      <left style="medium">
        <color theme="3"/>
      </left>
      <right/>
      <top style="medium">
        <color theme="3"/>
      </top>
      <bottom style="medium">
        <color theme="3"/>
      </bottom>
      <diagonal/>
    </border>
    <border>
      <left/>
      <right/>
      <top style="medium">
        <color theme="3"/>
      </top>
      <bottom style="medium">
        <color theme="3"/>
      </bottom>
      <diagonal/>
    </border>
    <border>
      <left/>
      <right style="medium">
        <color theme="3"/>
      </right>
      <top style="medium">
        <color theme="3"/>
      </top>
      <bottom style="medium">
        <color theme="3"/>
      </bottom>
      <diagonal/>
    </border>
    <border>
      <left style="medium">
        <color theme="6"/>
      </left>
      <right style="medium">
        <color theme="6"/>
      </right>
      <top style="medium">
        <color theme="6"/>
      </top>
      <bottom style="medium">
        <color theme="6"/>
      </bottom>
      <diagonal/>
    </border>
    <border>
      <left/>
      <right/>
      <top/>
      <bottom style="medium">
        <color theme="7"/>
      </bottom>
      <diagonal/>
    </border>
    <border>
      <left/>
      <right/>
      <top style="thin">
        <color theme="0" tint="-0.24994659260841701"/>
      </top>
      <bottom/>
      <diagonal/>
    </border>
    <border>
      <left style="medium">
        <color theme="5"/>
      </left>
      <right style="thin">
        <color theme="3"/>
      </right>
      <top/>
      <bottom/>
      <diagonal/>
    </border>
    <border>
      <left/>
      <right/>
      <top style="medium">
        <color theme="7"/>
      </top>
      <bottom/>
      <diagonal/>
    </border>
    <border>
      <left/>
      <right/>
      <top style="thin">
        <color theme="0" tint="-0.24994659260841701"/>
      </top>
      <bottom style="thin">
        <color indexed="22"/>
      </bottom>
      <diagonal/>
    </border>
    <border>
      <left/>
      <right/>
      <top/>
      <bottom style="medium">
        <color theme="6"/>
      </bottom>
      <diagonal/>
    </border>
    <border>
      <left/>
      <right style="thin">
        <color auto="1"/>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dashed">
        <color indexed="22"/>
      </left>
      <right/>
      <top style="thin">
        <color indexed="22"/>
      </top>
      <bottom style="thin">
        <color indexed="22"/>
      </bottom>
      <diagonal/>
    </border>
    <border>
      <left/>
      <right style="dashed">
        <color indexed="22"/>
      </right>
      <top style="thin">
        <color indexed="22"/>
      </top>
      <bottom style="thin">
        <color indexed="22"/>
      </bottom>
      <diagonal/>
    </border>
    <border>
      <left/>
      <right style="dashed">
        <color indexed="22"/>
      </right>
      <top/>
      <bottom style="thin">
        <color indexed="22"/>
      </bottom>
      <diagonal/>
    </border>
    <border>
      <left style="medium">
        <color theme="3"/>
      </left>
      <right/>
      <top/>
      <bottom/>
      <diagonal/>
    </border>
    <border>
      <left style="medium">
        <color theme="5"/>
      </left>
      <right/>
      <top/>
      <bottom/>
      <diagonal/>
    </border>
    <border>
      <left/>
      <right/>
      <top style="medium">
        <color theme="3"/>
      </top>
      <bottom/>
      <diagonal/>
    </border>
    <border>
      <left/>
      <right/>
      <top/>
      <bottom style="thin">
        <color theme="0" tint="-0.24994659260841701"/>
      </bottom>
      <diagonal/>
    </border>
    <border>
      <left/>
      <right/>
      <top style="medium">
        <color theme="5"/>
      </top>
      <bottom/>
      <diagonal/>
    </border>
    <border>
      <left/>
      <right/>
      <top style="thin">
        <color theme="5"/>
      </top>
      <bottom/>
      <diagonal/>
    </border>
    <border>
      <left/>
      <right/>
      <top style="thin">
        <color theme="7"/>
      </top>
      <bottom/>
      <diagonal/>
    </border>
    <border>
      <left style="medium">
        <color theme="6"/>
      </left>
      <right/>
      <top/>
      <bottom/>
      <diagonal/>
    </border>
    <border>
      <left style="dashed">
        <color indexed="22"/>
      </left>
      <right/>
      <top/>
      <bottom/>
      <diagonal/>
    </border>
    <border>
      <left style="dashed">
        <color theme="0" tint="-0.24994659260841701"/>
      </left>
      <right/>
      <top/>
      <bottom/>
      <diagonal/>
    </border>
    <border>
      <left style="thin">
        <color theme="6"/>
      </left>
      <right/>
      <top style="thin">
        <color theme="6"/>
      </top>
      <bottom/>
      <diagonal/>
    </border>
    <border>
      <left/>
      <right style="thin">
        <color theme="6"/>
      </right>
      <top style="thin">
        <color theme="6"/>
      </top>
      <bottom/>
      <diagonal/>
    </border>
    <border>
      <left style="dott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diagonal/>
    </border>
    <border>
      <left style="thin">
        <color theme="6"/>
      </left>
      <right/>
      <top/>
      <bottom style="thin">
        <color theme="6"/>
      </bottom>
      <diagonal/>
    </border>
    <border>
      <left/>
      <right style="thin">
        <color theme="6"/>
      </right>
      <top/>
      <bottom style="thin">
        <color theme="6"/>
      </bottom>
      <diagonal/>
    </border>
    <border>
      <left style="dotted">
        <color theme="0" tint="-0.24994659260841701"/>
      </left>
      <right/>
      <top/>
      <bottom style="thin">
        <color theme="0" tint="-0.24994659260841701"/>
      </bottom>
      <diagonal/>
    </border>
    <border>
      <left style="dashed">
        <color indexed="22"/>
      </left>
      <right/>
      <top style="thin">
        <color indexed="22"/>
      </top>
      <bottom/>
      <diagonal/>
    </border>
    <border>
      <left/>
      <right style="dashed">
        <color indexed="22"/>
      </right>
      <top style="thin">
        <color indexed="22"/>
      </top>
      <bottom/>
      <diagonal/>
    </border>
    <border>
      <left/>
      <right style="dashed">
        <color indexed="22"/>
      </right>
      <top/>
      <bottom/>
      <diagonal/>
    </border>
    <border>
      <left style="dashed">
        <color theme="0" tint="-0.24994659260841701"/>
      </left>
      <right/>
      <top style="thin">
        <color theme="0" tint="-0.24994659260841701"/>
      </top>
      <bottom style="thin">
        <color theme="0" tint="-0.24994659260841701"/>
      </bottom>
      <diagonal/>
    </border>
    <border>
      <left style="dotted">
        <color theme="0" tint="-0.24994659260841701"/>
      </left>
      <right/>
      <top style="thin">
        <color theme="0" tint="-0.24994659260841701"/>
      </top>
      <bottom style="thin">
        <color indexed="22"/>
      </bottom>
      <diagonal/>
    </border>
    <border>
      <left/>
      <right style="dashed">
        <color theme="0" tint="-0.24994659260841701"/>
      </right>
      <top style="thin">
        <color theme="0" tint="-0.24994659260841701"/>
      </top>
      <bottom style="thin">
        <color theme="0" tint="-0.24994659260841701"/>
      </bottom>
      <diagonal/>
    </border>
  </borders>
  <cellStyleXfs count="318">
    <xf numFmtId="0" fontId="0" fillId="0" borderId="0" applyProtection="0"/>
    <xf numFmtId="0" fontId="32"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44" fontId="8" fillId="0" borderId="0" applyFont="0" applyFill="0" applyBorder="0" applyAlignment="0" applyProtection="0"/>
    <xf numFmtId="0" fontId="8" fillId="3" borderId="0" applyNumberFormat="0" applyBorder="0" applyAlignment="0" applyProtection="0"/>
    <xf numFmtId="0" fontId="8" fillId="21" borderId="0" applyNumberFormat="0" applyBorder="0" applyAlignment="0" applyProtection="0"/>
    <xf numFmtId="0" fontId="42" fillId="0" borderId="0"/>
    <xf numFmtId="0" fontId="32" fillId="0" borderId="0"/>
    <xf numFmtId="0" fontId="32" fillId="0" borderId="0" applyProtection="0"/>
    <xf numFmtId="0" fontId="8" fillId="0" borderId="0"/>
    <xf numFmtId="0" fontId="8" fillId="22" borderId="6" applyNumberFormat="0" applyFont="0" applyAlignment="0" applyProtection="0"/>
    <xf numFmtId="0" fontId="8" fillId="16" borderId="7" applyNumberFormat="0" applyAlignment="0" applyProtection="0"/>
    <xf numFmtId="0" fontId="8" fillId="0" borderId="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43" fontId="32" fillId="0" borderId="0" applyFont="0" applyFill="0" applyBorder="0" applyAlignment="0" applyProtection="0"/>
    <xf numFmtId="0" fontId="43" fillId="0" borderId="0"/>
    <xf numFmtId="0" fontId="8" fillId="0" borderId="0"/>
    <xf numFmtId="0" fontId="8" fillId="0" borderId="0"/>
    <xf numFmtId="0" fontId="8" fillId="0" borderId="0"/>
    <xf numFmtId="0" fontId="8" fillId="0" borderId="0"/>
    <xf numFmtId="43" fontId="8" fillId="0" borderId="0" applyFont="0" applyFill="0" applyBorder="0" applyAlignment="0" applyProtection="0"/>
    <xf numFmtId="43" fontId="45" fillId="0" borderId="0" applyFont="0" applyFill="0" applyBorder="0" applyAlignment="0" applyProtection="0"/>
    <xf numFmtId="0" fontId="8" fillId="0" borderId="0" applyProtection="0"/>
    <xf numFmtId="9" fontId="8" fillId="0" borderId="0" applyFont="0" applyFill="0" applyBorder="0" applyAlignment="0" applyProtection="0"/>
    <xf numFmtId="0" fontId="8" fillId="0" borderId="0"/>
    <xf numFmtId="0" fontId="8" fillId="0" borderId="0"/>
    <xf numFmtId="0" fontId="8" fillId="0" borderId="0"/>
    <xf numFmtId="0" fontId="8" fillId="0" borderId="0" applyProtection="0"/>
    <xf numFmtId="0" fontId="8" fillId="0" borderId="0"/>
    <xf numFmtId="0" fontId="8" fillId="0" borderId="0"/>
    <xf numFmtId="0" fontId="8" fillId="0" borderId="0"/>
    <xf numFmtId="0" fontId="8" fillId="0" borderId="0"/>
    <xf numFmtId="0" fontId="75" fillId="0" borderId="0"/>
    <xf numFmtId="0" fontId="97" fillId="0" borderId="0" applyNumberFormat="0" applyFill="0" applyBorder="0" applyAlignment="0" applyProtection="0">
      <alignment vertical="top"/>
      <protection locked="0"/>
    </xf>
    <xf numFmtId="0" fontId="7" fillId="0" borderId="0"/>
    <xf numFmtId="0" fontId="8" fillId="0" borderId="0" applyProtection="0"/>
    <xf numFmtId="0" fontId="8" fillId="0" borderId="0"/>
    <xf numFmtId="0" fontId="8" fillId="0" borderId="0"/>
    <xf numFmtId="0" fontId="104" fillId="0" borderId="55" applyNumberFormat="0" applyBorder="0" applyProtection="0">
      <alignment horizontal="center"/>
    </xf>
    <xf numFmtId="0" fontId="105" fillId="0" borderId="0" applyFill="0" applyBorder="0" applyProtection="0"/>
    <xf numFmtId="0" fontId="104" fillId="42" borderId="56" applyNumberFormat="0" applyBorder="0" applyProtection="0">
      <alignment horizontal="center"/>
    </xf>
    <xf numFmtId="0" fontId="106" fillId="0" borderId="0" applyNumberFormat="0" applyFill="0" applyProtection="0"/>
    <xf numFmtId="0" fontId="104" fillId="0" borderId="0" applyNumberFormat="0" applyFill="0" applyBorder="0" applyProtection="0">
      <alignment horizontal="left"/>
    </xf>
    <xf numFmtId="0" fontId="8" fillId="0" borderId="0"/>
    <xf numFmtId="0" fontId="8" fillId="2" borderId="0" applyNumberFormat="0" applyBorder="0" applyAlignment="0" applyProtection="0"/>
    <xf numFmtId="0" fontId="8" fillId="3" borderId="0" applyNumberFormat="0" applyBorder="0" applyAlignment="0" applyProtection="0"/>
    <xf numFmtId="0" fontId="8" fillId="4" borderId="0" applyNumberFormat="0" applyBorder="0" applyAlignment="0" applyProtection="0"/>
    <xf numFmtId="0" fontId="8" fillId="5" borderId="0" applyNumberFormat="0" applyBorder="0" applyAlignment="0" applyProtection="0"/>
    <xf numFmtId="0" fontId="8" fillId="6" borderId="0" applyNumberFormat="0" applyBorder="0" applyAlignment="0" applyProtection="0"/>
    <xf numFmtId="0" fontId="8" fillId="7" borderId="0" applyNumberFormat="0" applyBorder="0" applyAlignment="0" applyProtection="0"/>
    <xf numFmtId="0" fontId="8" fillId="8"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5" borderId="0" applyNumberFormat="0" applyBorder="0" applyAlignment="0" applyProtection="0"/>
    <xf numFmtId="0" fontId="8" fillId="8" borderId="0" applyNumberFormat="0" applyBorder="0" applyAlignment="0" applyProtection="0"/>
    <xf numFmtId="0" fontId="8" fillId="11" borderId="0" applyNumberFormat="0" applyBorder="0" applyAlignment="0" applyProtection="0"/>
    <xf numFmtId="0" fontId="8" fillId="12" borderId="0" applyNumberFormat="0" applyBorder="0" applyAlignment="0" applyProtection="0"/>
    <xf numFmtId="0" fontId="8" fillId="9" borderId="0" applyNumberFormat="0" applyBorder="0" applyAlignment="0" applyProtection="0"/>
    <xf numFmtId="0" fontId="8" fillId="10"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15" borderId="0" applyNumberFormat="0" applyBorder="0" applyAlignment="0" applyProtection="0"/>
    <xf numFmtId="0" fontId="8" fillId="0" borderId="1" applyNumberFormat="0" applyFill="0" applyAlignment="0" applyProtection="0"/>
    <xf numFmtId="0" fontId="8" fillId="0" borderId="2" applyNumberFormat="0" applyFill="0" applyAlignment="0" applyProtection="0"/>
    <xf numFmtId="0" fontId="8" fillId="0" borderId="3" applyNumberFormat="0" applyFill="0" applyAlignment="0" applyProtection="0"/>
    <xf numFmtId="0" fontId="8" fillId="0" borderId="0" applyNumberFormat="0" applyFill="0" applyBorder="0" applyAlignment="0" applyProtection="0"/>
    <xf numFmtId="0" fontId="8" fillId="16" borderId="4" applyNumberFormat="0" applyAlignment="0" applyProtection="0"/>
    <xf numFmtId="0" fontId="8" fillId="0" borderId="5" applyNumberFormat="0" applyFill="0" applyAlignment="0" applyProtection="0"/>
    <xf numFmtId="0" fontId="8" fillId="17" borderId="0" applyNumberFormat="0" applyBorder="0" applyAlignment="0" applyProtection="0"/>
    <xf numFmtId="0" fontId="8" fillId="18" borderId="0" applyNumberFormat="0" applyBorder="0" applyAlignment="0" applyProtection="0"/>
    <xf numFmtId="0" fontId="8" fillId="19" borderId="0" applyNumberFormat="0" applyBorder="0" applyAlignment="0" applyProtection="0"/>
    <xf numFmtId="0" fontId="8" fillId="13" borderId="0" applyNumberFormat="0" applyBorder="0" applyAlignment="0" applyProtection="0"/>
    <xf numFmtId="0" fontId="8" fillId="14" borderId="0" applyNumberFormat="0" applyBorder="0" applyAlignment="0" applyProtection="0"/>
    <xf numFmtId="0" fontId="8" fillId="20" borderId="0" applyNumberFormat="0" applyBorder="0" applyAlignment="0" applyProtection="0"/>
    <xf numFmtId="0" fontId="8" fillId="4" borderId="0" applyNumberFormat="0" applyBorder="0" applyAlignment="0" applyProtection="0"/>
    <xf numFmtId="0" fontId="8" fillId="7" borderId="4" applyNumberFormat="0" applyAlignment="0" applyProtection="0"/>
    <xf numFmtId="0" fontId="8" fillId="3" borderId="0" applyNumberFormat="0" applyBorder="0" applyAlignment="0" applyProtection="0"/>
    <xf numFmtId="0" fontId="8" fillId="21" borderId="0" applyNumberFormat="0" applyBorder="0" applyAlignment="0" applyProtection="0"/>
    <xf numFmtId="0" fontId="8" fillId="22" borderId="6" applyNumberFormat="0" applyFont="0" applyAlignment="0" applyProtection="0"/>
    <xf numFmtId="0" fontId="8" fillId="16" borderId="7" applyNumberFormat="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0" applyNumberFormat="0" applyFill="0" applyBorder="0" applyAlignment="0" applyProtection="0"/>
    <xf numFmtId="0" fontId="8" fillId="0" borderId="8" applyNumberFormat="0" applyFill="0" applyAlignment="0" applyProtection="0"/>
    <xf numFmtId="0" fontId="8" fillId="23" borderId="9" applyNumberFormat="0" applyAlignment="0" applyProtection="0"/>
    <xf numFmtId="0" fontId="8" fillId="0" borderId="0"/>
    <xf numFmtId="0" fontId="8"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0" fontId="7" fillId="0" borderId="0"/>
    <xf numFmtId="43" fontId="8" fillId="0" borderId="0" applyFont="0" applyFill="0" applyBorder="0" applyAlignment="0" applyProtection="0"/>
    <xf numFmtId="43" fontId="8" fillId="0" borderId="0" applyFont="0" applyFill="0" applyBorder="0" applyAlignment="0" applyProtection="0"/>
    <xf numFmtId="175" fontId="8" fillId="0" borderId="0" applyFont="0" applyFill="0" applyBorder="0" applyAlignment="0" applyProtection="0"/>
    <xf numFmtId="176" fontId="8" fillId="0" borderId="0" applyFont="0" applyFill="0" applyBorder="0" applyAlignment="0" applyProtection="0"/>
    <xf numFmtId="176" fontId="6" fillId="0" borderId="0" applyFont="0" applyFill="0" applyBorder="0" applyAlignment="0" applyProtection="0"/>
    <xf numFmtId="0" fontId="6"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0" fontId="8" fillId="0" borderId="0"/>
    <xf numFmtId="9" fontId="8" fillId="0" borderId="0" applyFont="0" applyFill="0" applyBorder="0" applyAlignment="0" applyProtection="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5" fillId="0" borderId="0"/>
    <xf numFmtId="0" fontId="8" fillId="0" borderId="0"/>
    <xf numFmtId="9" fontId="122" fillId="0" borderId="0" applyFont="0" applyFill="0" applyBorder="0" applyAlignment="0" applyProtection="0"/>
    <xf numFmtId="0" fontId="97" fillId="0" borderId="0" applyNumberFormat="0" applyFill="0" applyBorder="0" applyAlignment="0" applyProtection="0">
      <alignment vertical="top"/>
      <protection locked="0"/>
    </xf>
    <xf numFmtId="176" fontId="4" fillId="0" borderId="0" applyFont="0" applyFill="0" applyBorder="0" applyAlignment="0" applyProtection="0"/>
    <xf numFmtId="0" fontId="4" fillId="0" borderId="0"/>
    <xf numFmtId="0" fontId="4" fillId="0" borderId="0"/>
    <xf numFmtId="0" fontId="4" fillId="0" borderId="0"/>
    <xf numFmtId="0" fontId="4" fillId="0" borderId="0"/>
    <xf numFmtId="0" fontId="8" fillId="0" borderId="0" applyProtection="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4"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3" fillId="0" borderId="0"/>
    <xf numFmtId="0" fontId="2" fillId="0" borderId="0"/>
    <xf numFmtId="0" fontId="1" fillId="0" borderId="0"/>
    <xf numFmtId="0" fontId="8" fillId="0" borderId="0"/>
  </cellStyleXfs>
  <cellXfs count="1735">
    <xf numFmtId="0" fontId="0" fillId="0" borderId="0" xfId="0"/>
    <xf numFmtId="0" fontId="0" fillId="0" borderId="0" xfId="0" applyBorder="1"/>
    <xf numFmtId="0" fontId="0" fillId="25" borderId="0" xfId="0" applyFill="1"/>
    <xf numFmtId="0" fontId="11" fillId="25" borderId="0" xfId="0" applyFont="1" applyFill="1" applyBorder="1"/>
    <xf numFmtId="0" fontId="0" fillId="25" borderId="0" xfId="0" applyFill="1" applyBorder="1"/>
    <xf numFmtId="0" fontId="13" fillId="25" borderId="0" xfId="0" applyFont="1" applyFill="1" applyBorder="1"/>
    <xf numFmtId="0" fontId="0" fillId="25" borderId="0" xfId="0" applyFill="1" applyAlignment="1">
      <alignment vertical="center"/>
    </xf>
    <xf numFmtId="0" fontId="0" fillId="0" borderId="0" xfId="0" applyAlignment="1">
      <alignment vertical="center"/>
    </xf>
    <xf numFmtId="0" fontId="16" fillId="25" borderId="0" xfId="0" applyFont="1" applyFill="1" applyBorder="1"/>
    <xf numFmtId="0" fontId="17" fillId="25" borderId="0" xfId="0" applyFont="1" applyFill="1" applyBorder="1"/>
    <xf numFmtId="0" fontId="17" fillId="25" borderId="0" xfId="0" applyFont="1" applyFill="1" applyBorder="1" applyAlignment="1">
      <alignment horizontal="center"/>
    </xf>
    <xf numFmtId="164" fontId="18" fillId="24" borderId="0" xfId="40" applyNumberFormat="1" applyFont="1" applyFill="1" applyBorder="1" applyAlignment="1">
      <alignment horizontal="center" wrapText="1"/>
    </xf>
    <xf numFmtId="0" fontId="17" fillId="24" borderId="0" xfId="40" applyFont="1" applyFill="1" applyBorder="1"/>
    <xf numFmtId="0" fontId="18" fillId="25" borderId="0" xfId="0" applyFont="1" applyFill="1" applyBorder="1"/>
    <xf numFmtId="0" fontId="0" fillId="25" borderId="0" xfId="0" applyFill="1" applyBorder="1" applyAlignment="1">
      <alignment vertical="center"/>
    </xf>
    <xf numFmtId="0" fontId="19" fillId="25" borderId="0" xfId="0" applyFont="1" applyFill="1" applyBorder="1"/>
    <xf numFmtId="0" fontId="15" fillId="25" borderId="0" xfId="0" applyFont="1" applyFill="1" applyBorder="1" applyAlignment="1">
      <alignment horizontal="left"/>
    </xf>
    <xf numFmtId="0" fontId="22" fillId="25" borderId="0" xfId="0" applyFont="1" applyFill="1" applyBorder="1" applyAlignment="1">
      <alignment horizontal="right"/>
    </xf>
    <xf numFmtId="164" fontId="24" fillId="25" borderId="0" xfId="0" applyNumberFormat="1" applyFont="1" applyFill="1" applyBorder="1" applyAlignment="1">
      <alignment horizontal="center"/>
    </xf>
    <xf numFmtId="164" fontId="18" fillId="25" borderId="0" xfId="40" applyNumberFormat="1" applyFont="1" applyFill="1" applyBorder="1" applyAlignment="1">
      <alignment horizontal="center" wrapText="1"/>
    </xf>
    <xf numFmtId="0" fontId="28" fillId="25" borderId="0" xfId="0" applyFont="1" applyFill="1" applyBorder="1" applyAlignment="1">
      <alignment horizontal="left"/>
    </xf>
    <xf numFmtId="0" fontId="22" fillId="25" borderId="0" xfId="0" applyFont="1" applyFill="1" applyBorder="1"/>
    <xf numFmtId="0" fontId="9" fillId="25" borderId="0" xfId="0" applyFont="1" applyFill="1" applyBorder="1"/>
    <xf numFmtId="0" fontId="25" fillId="25" borderId="0" xfId="0" applyFont="1" applyFill="1" applyBorder="1" applyAlignment="1">
      <alignment horizontal="justify" vertical="top" wrapText="1"/>
    </xf>
    <xf numFmtId="0" fontId="0" fillId="25" borderId="0" xfId="0" applyFill="1" applyAlignment="1">
      <alignment readingOrder="1"/>
    </xf>
    <xf numFmtId="0" fontId="0" fillId="25" borderId="0" xfId="0" applyFill="1" applyBorder="1" applyAlignment="1">
      <alignment readingOrder="1"/>
    </xf>
    <xf numFmtId="0" fontId="0" fillId="25" borderId="0" xfId="0" applyFill="1" applyBorder="1" applyAlignment="1">
      <alignment readingOrder="2"/>
    </xf>
    <xf numFmtId="0" fontId="0" fillId="0" borderId="0" xfId="0" applyAlignment="1">
      <alignment readingOrder="2"/>
    </xf>
    <xf numFmtId="0" fontId="0" fillId="25" borderId="0" xfId="0" applyFill="1" applyAlignment="1">
      <alignment readingOrder="2"/>
    </xf>
    <xf numFmtId="0" fontId="9" fillId="25" borderId="0" xfId="0" applyFont="1" applyFill="1" applyAlignment="1">
      <alignment readingOrder="1"/>
    </xf>
    <xf numFmtId="0" fontId="9" fillId="25" borderId="0" xfId="0" applyFont="1" applyFill="1" applyBorder="1" applyAlignment="1">
      <alignment readingOrder="1"/>
    </xf>
    <xf numFmtId="0" fontId="9" fillId="25" borderId="0" xfId="0" applyFont="1" applyFill="1" applyAlignment="1">
      <alignment readingOrder="2"/>
    </xf>
    <xf numFmtId="0" fontId="9" fillId="0" borderId="0" xfId="0" applyFont="1" applyAlignment="1">
      <alignment readingOrder="2"/>
    </xf>
    <xf numFmtId="0" fontId="18" fillId="25" borderId="0" xfId="0" applyFont="1" applyFill="1" applyBorder="1" applyAlignment="1">
      <alignment horizontal="center" vertical="top" readingOrder="1"/>
    </xf>
    <xf numFmtId="0" fontId="18" fillId="25" borderId="0" xfId="0" applyFont="1" applyFill="1" applyBorder="1" applyAlignment="1">
      <alignment horizontal="right" readingOrder="1"/>
    </xf>
    <xf numFmtId="0" fontId="18" fillId="25" borderId="0" xfId="0" applyFont="1" applyFill="1" applyBorder="1" applyAlignment="1">
      <alignment horizontal="justify" vertical="top" readingOrder="1"/>
    </xf>
    <xf numFmtId="0" fontId="17" fillId="25" borderId="0" xfId="0" applyFont="1" applyFill="1" applyBorder="1" applyAlignment="1">
      <alignment readingOrder="1"/>
    </xf>
    <xf numFmtId="0" fontId="17" fillId="24" borderId="0" xfId="40" applyFont="1" applyFill="1" applyBorder="1" applyAlignment="1">
      <alignment readingOrder="1"/>
    </xf>
    <xf numFmtId="0" fontId="18" fillId="25" borderId="0" xfId="0" applyFont="1" applyFill="1" applyBorder="1" applyAlignment="1">
      <alignment readingOrder="1"/>
    </xf>
    <xf numFmtId="0" fontId="17" fillId="25" borderId="0" xfId="0" applyFont="1" applyFill="1" applyBorder="1" applyAlignment="1">
      <alignment horizontal="center" readingOrder="1"/>
    </xf>
    <xf numFmtId="164" fontId="18" fillId="24" borderId="0" xfId="40" applyNumberFormat="1" applyFont="1" applyFill="1" applyBorder="1" applyAlignment="1">
      <alignment horizontal="center" readingOrder="1"/>
    </xf>
    <xf numFmtId="0" fontId="9" fillId="0" borderId="0" xfId="0" applyFont="1" applyAlignment="1">
      <alignment horizontal="right" readingOrder="2"/>
    </xf>
    <xf numFmtId="0" fontId="35" fillId="25" borderId="0" xfId="0" applyFont="1" applyFill="1" applyBorder="1"/>
    <xf numFmtId="0" fontId="17" fillId="24" borderId="0" xfId="40" applyFont="1" applyFill="1" applyBorder="1" applyAlignment="1">
      <alignment horizontal="left" indent="1"/>
    </xf>
    <xf numFmtId="0" fontId="18" fillId="25" borderId="0" xfId="0" applyFont="1" applyFill="1" applyBorder="1" applyAlignment="1">
      <alignment horizontal="center" vertical="center" readingOrder="1"/>
    </xf>
    <xf numFmtId="0" fontId="18" fillId="25" borderId="0" xfId="0" applyFont="1" applyFill="1" applyBorder="1" applyAlignment="1">
      <alignment vertical="center" readingOrder="1"/>
    </xf>
    <xf numFmtId="0" fontId="18" fillId="25" borderId="0" xfId="0" applyFont="1" applyFill="1" applyBorder="1" applyAlignment="1">
      <alignment horizontal="right" vertical="center" readingOrder="1"/>
    </xf>
    <xf numFmtId="0" fontId="36" fillId="25" borderId="0" xfId="0" applyFont="1" applyFill="1"/>
    <xf numFmtId="0" fontId="36" fillId="25" borderId="0" xfId="0" applyFont="1" applyFill="1" applyBorder="1"/>
    <xf numFmtId="0" fontId="37" fillId="25" borderId="0" xfId="0" applyFont="1" applyFill="1" applyBorder="1" applyAlignment="1">
      <alignment horizontal="left"/>
    </xf>
    <xf numFmtId="0" fontId="36" fillId="0" borderId="0" xfId="0" applyFont="1"/>
    <xf numFmtId="3" fontId="39" fillId="25" borderId="0" xfId="0" applyNumberFormat="1" applyFont="1" applyFill="1" applyBorder="1" applyAlignment="1">
      <alignment horizontal="center"/>
    </xf>
    <xf numFmtId="0" fontId="31" fillId="24" borderId="0" xfId="40" applyFont="1" applyFill="1" applyBorder="1"/>
    <xf numFmtId="0" fontId="0" fillId="0" borderId="0" xfId="0" applyFill="1"/>
    <xf numFmtId="164" fontId="0" fillId="25" borderId="0" xfId="0" applyNumberFormat="1" applyFill="1" applyBorder="1"/>
    <xf numFmtId="0" fontId="39" fillId="25" borderId="0" xfId="0" applyFont="1" applyFill="1" applyBorder="1" applyAlignment="1">
      <alignment horizontal="left"/>
    </xf>
    <xf numFmtId="3" fontId="41" fillId="25" borderId="0" xfId="0" applyNumberFormat="1" applyFont="1" applyFill="1" applyBorder="1" applyAlignment="1">
      <alignment horizontal="center"/>
    </xf>
    <xf numFmtId="3" fontId="39" fillId="25" borderId="0" xfId="0" applyNumberFormat="1" applyFont="1" applyFill="1" applyBorder="1" applyAlignment="1">
      <alignment horizontal="right"/>
    </xf>
    <xf numFmtId="0" fontId="36" fillId="25" borderId="0" xfId="0" applyFont="1" applyFill="1" applyAlignment="1">
      <alignment vertical="center"/>
    </xf>
    <xf numFmtId="0" fontId="39" fillId="25" borderId="0" xfId="0" applyFont="1" applyFill="1" applyBorder="1" applyAlignment="1">
      <alignment horizontal="left" vertical="center"/>
    </xf>
    <xf numFmtId="0" fontId="37" fillId="25" borderId="0" xfId="0" applyFont="1" applyFill="1" applyBorder="1" applyAlignment="1">
      <alignment horizontal="left" vertical="center"/>
    </xf>
    <xf numFmtId="3" fontId="39" fillId="25" borderId="0" xfId="0" applyNumberFormat="1" applyFont="1" applyFill="1" applyBorder="1" applyAlignment="1">
      <alignment horizontal="right" vertical="center"/>
    </xf>
    <xf numFmtId="0" fontId="36" fillId="0" borderId="0" xfId="0" applyFont="1" applyAlignment="1">
      <alignment vertical="center"/>
    </xf>
    <xf numFmtId="3" fontId="18" fillId="25" borderId="0" xfId="0" applyNumberFormat="1" applyFont="1" applyFill="1" applyBorder="1" applyAlignment="1">
      <alignment horizontal="right"/>
    </xf>
    <xf numFmtId="0" fontId="38" fillId="25" borderId="0" xfId="0" applyFont="1" applyFill="1" applyBorder="1"/>
    <xf numFmtId="0" fontId="33" fillId="25" borderId="0" xfId="0" applyFont="1" applyFill="1"/>
    <xf numFmtId="0" fontId="33" fillId="25" borderId="0" xfId="0" applyFont="1" applyFill="1" applyBorder="1"/>
    <xf numFmtId="0" fontId="33" fillId="0" borderId="0" xfId="0" applyFont="1"/>
    <xf numFmtId="3" fontId="22" fillId="25" borderId="0" xfId="0" applyNumberFormat="1" applyFont="1" applyFill="1"/>
    <xf numFmtId="0" fontId="35" fillId="24" borderId="0" xfId="40" applyFont="1" applyFill="1" applyBorder="1" applyAlignment="1">
      <alignment horizontal="left" vertical="center" indent="1"/>
    </xf>
    <xf numFmtId="3" fontId="22" fillId="25" borderId="0" xfId="0" applyNumberFormat="1" applyFont="1" applyFill="1" applyBorder="1" applyAlignment="1">
      <alignment horizontal="right"/>
    </xf>
    <xf numFmtId="0" fontId="19" fillId="25" borderId="0" xfId="0" applyFont="1" applyFill="1" applyBorder="1" applyAlignment="1">
      <alignment vertical="center"/>
    </xf>
    <xf numFmtId="0" fontId="40" fillId="25" borderId="0" xfId="0" applyFont="1" applyFill="1" applyBorder="1" applyAlignment="1">
      <alignment horizontal="justify" vertical="center" readingOrder="1"/>
    </xf>
    <xf numFmtId="0" fontId="38" fillId="25" borderId="0" xfId="0" applyFont="1" applyFill="1" applyBorder="1" applyAlignment="1">
      <alignment vertical="center"/>
    </xf>
    <xf numFmtId="3" fontId="18" fillId="25" borderId="0" xfId="0" applyNumberFormat="1" applyFont="1" applyFill="1" applyBorder="1"/>
    <xf numFmtId="3" fontId="22" fillId="25" borderId="0" xfId="0" applyNumberFormat="1" applyFont="1" applyFill="1" applyBorder="1"/>
    <xf numFmtId="3" fontId="9" fillId="25" borderId="0" xfId="0" applyNumberFormat="1" applyFont="1" applyFill="1" applyBorder="1"/>
    <xf numFmtId="0" fontId="21" fillId="25" borderId="0" xfId="0" applyFont="1" applyFill="1" applyBorder="1" applyAlignment="1">
      <alignment vertical="center"/>
    </xf>
    <xf numFmtId="0" fontId="10" fillId="25" borderId="0" xfId="0" applyFont="1" applyFill="1" applyBorder="1" applyAlignment="1">
      <alignment vertical="center"/>
    </xf>
    <xf numFmtId="0" fontId="36" fillId="25" borderId="0" xfId="0" applyFont="1" applyFill="1" applyBorder="1" applyAlignment="1">
      <alignment vertical="center"/>
    </xf>
    <xf numFmtId="164" fontId="18" fillId="26" borderId="0" xfId="40" applyNumberFormat="1" applyFont="1" applyFill="1" applyBorder="1" applyAlignment="1">
      <alignment horizontal="center" wrapText="1"/>
    </xf>
    <xf numFmtId="1" fontId="17" fillId="24" borderId="0" xfId="40" applyNumberFormat="1" applyFont="1" applyFill="1" applyBorder="1" applyAlignment="1">
      <alignment horizontal="center" wrapText="1"/>
    </xf>
    <xf numFmtId="1" fontId="17" fillId="24" borderId="12" xfId="40" applyNumberFormat="1" applyFont="1" applyFill="1" applyBorder="1" applyAlignment="1">
      <alignment horizontal="center" wrapText="1"/>
    </xf>
    <xf numFmtId="0" fontId="35" fillId="24" borderId="0" xfId="40" applyFont="1" applyFill="1" applyBorder="1"/>
    <xf numFmtId="167" fontId="18" fillId="24" borderId="0" xfId="40" applyNumberFormat="1" applyFont="1" applyFill="1" applyBorder="1" applyAlignment="1">
      <alignment horizontal="center" wrapText="1"/>
    </xf>
    <xf numFmtId="164" fontId="22" fillId="27" borderId="0" xfId="40" applyNumberFormat="1" applyFont="1" applyFill="1" applyBorder="1" applyAlignment="1">
      <alignment horizontal="center" wrapText="1"/>
    </xf>
    <xf numFmtId="3" fontId="18" fillId="27" borderId="0" xfId="40" applyNumberFormat="1" applyFont="1" applyFill="1" applyBorder="1" applyAlignment="1">
      <alignment horizontal="right" wrapText="1"/>
    </xf>
    <xf numFmtId="3" fontId="17" fillId="24" borderId="0" xfId="40" applyNumberFormat="1" applyFont="1" applyFill="1" applyBorder="1" applyAlignment="1">
      <alignment horizontal="right" wrapText="1"/>
    </xf>
    <xf numFmtId="0" fontId="35" fillId="24" borderId="0" xfId="40" applyFont="1" applyFill="1" applyBorder="1" applyAlignment="1">
      <alignment wrapText="1"/>
    </xf>
    <xf numFmtId="0" fontId="22" fillId="24" borderId="0" xfId="40" applyFont="1" applyFill="1" applyBorder="1"/>
    <xf numFmtId="0" fontId="48" fillId="24" borderId="0" xfId="40" applyFont="1" applyFill="1" applyBorder="1" applyAlignment="1">
      <alignment wrapText="1"/>
    </xf>
    <xf numFmtId="0" fontId="62" fillId="25" borderId="0" xfId="0" applyFont="1" applyFill="1"/>
    <xf numFmtId="0" fontId="0" fillId="0" borderId="0" xfId="0"/>
    <xf numFmtId="0" fontId="18" fillId="24" borderId="0" xfId="40" applyFont="1" applyFill="1" applyBorder="1" applyAlignment="1">
      <alignment horizontal="left"/>
    </xf>
    <xf numFmtId="0" fontId="22" fillId="24" borderId="0" xfId="40" applyFont="1" applyFill="1" applyBorder="1" applyAlignment="1">
      <alignment horizontal="left" indent="1"/>
    </xf>
    <xf numFmtId="0" fontId="17" fillId="24" borderId="0" xfId="40" applyFont="1" applyFill="1" applyBorder="1" applyAlignment="1">
      <alignment horizontal="left" indent="1"/>
    </xf>
    <xf numFmtId="0" fontId="0" fillId="25" borderId="0" xfId="51" applyFont="1" applyFill="1"/>
    <xf numFmtId="0" fontId="0" fillId="0" borderId="0" xfId="51" applyFont="1"/>
    <xf numFmtId="0" fontId="0" fillId="26" borderId="0" xfId="51" applyFont="1" applyFill="1"/>
    <xf numFmtId="0" fontId="0" fillId="25" borderId="0" xfId="51" applyFont="1" applyFill="1" applyBorder="1"/>
    <xf numFmtId="0" fontId="0" fillId="25" borderId="0" xfId="51" applyFont="1" applyFill="1" applyAlignment="1">
      <alignment vertical="center"/>
    </xf>
    <xf numFmtId="0" fontId="0" fillId="0" borderId="0" xfId="51" applyFont="1" applyAlignment="1">
      <alignment vertical="center"/>
    </xf>
    <xf numFmtId="0" fontId="16" fillId="25" borderId="0" xfId="51" applyFont="1" applyFill="1" applyBorder="1"/>
    <xf numFmtId="49" fontId="17" fillId="25" borderId="12" xfId="51" applyNumberFormat="1" applyFont="1" applyFill="1" applyBorder="1" applyAlignment="1">
      <alignment horizontal="center" vertical="center" wrapText="1"/>
    </xf>
    <xf numFmtId="49" fontId="0" fillId="25" borderId="0" xfId="51" applyNumberFormat="1" applyFont="1" applyFill="1"/>
    <xf numFmtId="0" fontId="17" fillId="24" borderId="0" xfId="61" applyFont="1" applyFill="1" applyBorder="1" applyAlignment="1">
      <alignment horizontal="left" indent="1"/>
    </xf>
    <xf numFmtId="0" fontId="19" fillId="26" borderId="0" xfId="51" applyFont="1" applyFill="1"/>
    <xf numFmtId="0" fontId="18" fillId="24" borderId="0" xfId="61" applyFont="1" applyFill="1" applyBorder="1" applyAlignment="1">
      <alignment horizontal="left" indent="1"/>
    </xf>
    <xf numFmtId="4" fontId="18" fillId="27" borderId="0" xfId="61" applyNumberFormat="1" applyFont="1" applyFill="1" applyBorder="1" applyAlignment="1">
      <alignment horizontal="right" wrapText="1" indent="4"/>
    </xf>
    <xf numFmtId="0" fontId="19" fillId="0" borderId="0" xfId="51" applyFont="1"/>
    <xf numFmtId="0" fontId="30" fillId="26" borderId="0" xfId="51" applyFont="1" applyFill="1"/>
    <xf numFmtId="0" fontId="30" fillId="0" borderId="0" xfId="51" applyFont="1"/>
    <xf numFmtId="0" fontId="49" fillId="26" borderId="0" xfId="51" applyFont="1" applyFill="1" applyAlignment="1">
      <alignment horizontal="center"/>
    </xf>
    <xf numFmtId="0" fontId="49" fillId="0" borderId="0" xfId="51" applyFont="1" applyAlignment="1">
      <alignment horizontal="center"/>
    </xf>
    <xf numFmtId="0" fontId="8" fillId="26" borderId="0" xfId="51" applyFont="1" applyFill="1"/>
    <xf numFmtId="0" fontId="8" fillId="0" borderId="0" xfId="51" applyFont="1"/>
    <xf numFmtId="0" fontId="47" fillId="26" borderId="0" xfId="51" applyFont="1" applyFill="1"/>
    <xf numFmtId="0" fontId="47" fillId="0" borderId="0" xfId="51" applyFont="1"/>
    <xf numFmtId="0" fontId="70" fillId="26" borderId="0" xfId="51" applyFont="1" applyFill="1"/>
    <xf numFmtId="0" fontId="70" fillId="0" borderId="0" xfId="51" applyFont="1"/>
    <xf numFmtId="0" fontId="62" fillId="26" borderId="0" xfId="51" applyFont="1" applyFill="1"/>
    <xf numFmtId="0" fontId="62" fillId="25" borderId="0" xfId="51" applyFont="1" applyFill="1"/>
    <xf numFmtId="0" fontId="62" fillId="0" borderId="0" xfId="51" applyFont="1"/>
    <xf numFmtId="0" fontId="8" fillId="24" borderId="0" xfId="61" applyFont="1" applyFill="1" applyBorder="1" applyAlignment="1">
      <alignment horizontal="left" indent="1"/>
    </xf>
    <xf numFmtId="0" fontId="22" fillId="24" borderId="0" xfId="61" applyFont="1" applyFill="1" applyBorder="1" applyAlignment="1">
      <alignment horizontal="left" indent="1"/>
    </xf>
    <xf numFmtId="1" fontId="22" fillId="24" borderId="0" xfId="61" applyNumberFormat="1" applyFont="1" applyFill="1" applyBorder="1" applyAlignment="1">
      <alignment horizontal="center" wrapText="1"/>
    </xf>
    <xf numFmtId="165" fontId="22" fillId="24" borderId="0" xfId="61" applyNumberFormat="1" applyFont="1" applyFill="1" applyBorder="1" applyAlignment="1">
      <alignment horizontal="center" wrapText="1"/>
    </xf>
    <xf numFmtId="0" fontId="15" fillId="25" borderId="0" xfId="51" applyFont="1" applyFill="1"/>
    <xf numFmtId="0" fontId="15" fillId="0" borderId="0" xfId="51" applyFont="1"/>
    <xf numFmtId="0" fontId="40" fillId="24" borderId="0" xfId="61" applyFont="1" applyFill="1" applyBorder="1"/>
    <xf numFmtId="0" fontId="17" fillId="24" borderId="0" xfId="61" applyFont="1" applyFill="1" applyBorder="1"/>
    <xf numFmtId="0" fontId="8" fillId="25" borderId="0" xfId="62" applyFill="1"/>
    <xf numFmtId="0" fontId="8" fillId="0" borderId="0" xfId="62"/>
    <xf numFmtId="0" fontId="8" fillId="25" borderId="0" xfId="62" applyFill="1" applyBorder="1"/>
    <xf numFmtId="0" fontId="19" fillId="25" borderId="0" xfId="62" applyFont="1" applyFill="1" applyBorder="1"/>
    <xf numFmtId="0" fontId="8" fillId="25" borderId="0" xfId="62" applyFill="1" applyAlignment="1">
      <alignment vertical="center"/>
    </xf>
    <xf numFmtId="0" fontId="8" fillId="25" borderId="0" xfId="62" applyFill="1" applyBorder="1" applyAlignment="1">
      <alignment vertical="center"/>
    </xf>
    <xf numFmtId="0" fontId="8" fillId="0" borderId="0" xfId="62" applyAlignment="1">
      <alignment vertical="center"/>
    </xf>
    <xf numFmtId="0" fontId="18" fillId="25" borderId="0" xfId="62" applyFont="1" applyFill="1" applyBorder="1" applyAlignment="1">
      <alignment vertical="center"/>
    </xf>
    <xf numFmtId="0" fontId="16" fillId="25" borderId="0" xfId="62" applyFont="1" applyFill="1" applyBorder="1"/>
    <xf numFmtId="0" fontId="11" fillId="25" borderId="0" xfId="62" applyFont="1" applyFill="1" applyBorder="1"/>
    <xf numFmtId="0" fontId="18" fillId="25" borderId="0" xfId="62" applyFont="1" applyFill="1" applyBorder="1"/>
    <xf numFmtId="0" fontId="19" fillId="25" borderId="0" xfId="62" applyFont="1" applyFill="1"/>
    <xf numFmtId="0" fontId="19" fillId="0" borderId="0" xfId="62" applyFont="1"/>
    <xf numFmtId="167" fontId="18" fillId="25" borderId="0" xfId="62" applyNumberFormat="1" applyFont="1" applyFill="1" applyBorder="1" applyAlignment="1">
      <alignment horizontal="center"/>
    </xf>
    <xf numFmtId="167" fontId="18" fillId="25" borderId="0" xfId="62" applyNumberFormat="1" applyFont="1" applyFill="1" applyBorder="1" applyAlignment="1">
      <alignment horizontal="right" indent="2"/>
    </xf>
    <xf numFmtId="0" fontId="46" fillId="25" borderId="0" xfId="62" applyFont="1" applyFill="1" applyBorder="1" applyAlignment="1">
      <alignment horizontal="left" vertical="center"/>
    </xf>
    <xf numFmtId="0" fontId="9" fillId="25" borderId="0" xfId="62" applyFont="1" applyFill="1" applyBorder="1"/>
    <xf numFmtId="164" fontId="22" fillId="25" borderId="0" xfId="40" applyNumberFormat="1" applyFont="1" applyFill="1" applyBorder="1" applyAlignment="1">
      <alignment horizontal="right" wrapText="1"/>
    </xf>
    <xf numFmtId="167" fontId="58" fillId="24" borderId="0" xfId="40" applyNumberFormat="1" applyFont="1" applyFill="1" applyBorder="1" applyAlignment="1">
      <alignment horizontal="center" wrapText="1"/>
    </xf>
    <xf numFmtId="164" fontId="17" fillId="24" borderId="0" xfId="40" applyNumberFormat="1" applyFont="1" applyFill="1" applyBorder="1" applyAlignment="1">
      <alignment horizontal="right" wrapText="1" indent="2"/>
    </xf>
    <xf numFmtId="0" fontId="22" fillId="24" borderId="0" xfId="40" applyFont="1" applyFill="1" applyBorder="1" applyAlignment="1">
      <alignment vertical="top" wrapText="1"/>
    </xf>
    <xf numFmtId="0" fontId="22" fillId="0" borderId="0" xfId="40" applyFont="1" applyFill="1" applyBorder="1" applyAlignment="1">
      <alignment vertical="top" wrapText="1"/>
    </xf>
    <xf numFmtId="0" fontId="51" fillId="25" borderId="0" xfId="62" applyFont="1" applyFill="1"/>
    <xf numFmtId="0" fontId="51" fillId="25" borderId="0" xfId="62" applyFont="1" applyFill="1" applyBorder="1"/>
    <xf numFmtId="0" fontId="51" fillId="0" borderId="0" xfId="62" applyFont="1"/>
    <xf numFmtId="0" fontId="8" fillId="25" borderId="0" xfId="62" applyFill="1" applyBorder="1" applyAlignment="1"/>
    <xf numFmtId="164" fontId="22" fillId="26" borderId="0" xfId="40" applyNumberFormat="1" applyFont="1" applyFill="1" applyBorder="1" applyAlignment="1">
      <alignment horizontal="right" wrapText="1"/>
    </xf>
    <xf numFmtId="0" fontId="62" fillId="25" borderId="0" xfId="62" applyFont="1" applyFill="1"/>
    <xf numFmtId="0" fontId="62" fillId="25" borderId="0" xfId="62" applyFont="1" applyFill="1" applyBorder="1" applyAlignment="1">
      <alignment vertical="center"/>
    </xf>
    <xf numFmtId="3" fontId="17" fillId="25" borderId="0" xfId="62" applyNumberFormat="1" applyFont="1" applyFill="1" applyBorder="1" applyAlignment="1">
      <alignment horizontal="right" indent="2"/>
    </xf>
    <xf numFmtId="3" fontId="18" fillId="25" borderId="0" xfId="62" applyNumberFormat="1" applyFont="1" applyFill="1" applyBorder="1" applyAlignment="1">
      <alignment horizontal="right" indent="2"/>
    </xf>
    <xf numFmtId="0" fontId="62" fillId="0" borderId="0" xfId="62" applyFont="1" applyAlignment="1"/>
    <xf numFmtId="0" fontId="62" fillId="25" borderId="0" xfId="62" applyFont="1" applyFill="1" applyAlignment="1"/>
    <xf numFmtId="0" fontId="62" fillId="25" borderId="0" xfId="62" applyFont="1" applyFill="1" applyBorder="1" applyAlignment="1"/>
    <xf numFmtId="3" fontId="24" fillId="25" borderId="0" xfId="62" applyNumberFormat="1" applyFont="1" applyFill="1" applyBorder="1" applyAlignment="1">
      <alignment horizontal="right"/>
    </xf>
    <xf numFmtId="0" fontId="62" fillId="0" borderId="0" xfId="62" applyFont="1"/>
    <xf numFmtId="0" fontId="62" fillId="25" borderId="0" xfId="62" applyFont="1" applyFill="1" applyBorder="1"/>
    <xf numFmtId="0" fontId="18" fillId="25" borderId="0" xfId="0" applyNumberFormat="1" applyFont="1" applyFill="1" applyBorder="1" applyAlignment="1"/>
    <xf numFmtId="0" fontId="18" fillId="25" borderId="0" xfId="62" applyFont="1" applyFill="1" applyBorder="1" applyAlignment="1">
      <alignment horizontal="right"/>
    </xf>
    <xf numFmtId="0" fontId="15" fillId="25" borderId="0" xfId="63" applyFont="1" applyFill="1" applyBorder="1" applyAlignment="1">
      <alignment horizontal="left"/>
    </xf>
    <xf numFmtId="0" fontId="17" fillId="24" borderId="0" xfId="40" applyFont="1" applyFill="1" applyBorder="1"/>
    <xf numFmtId="0" fontId="8" fillId="25" borderId="0" xfId="63" applyFill="1" applyAlignment="1"/>
    <xf numFmtId="0" fontId="8" fillId="0" borderId="0" xfId="63" applyAlignment="1"/>
    <xf numFmtId="0" fontId="8" fillId="25" borderId="0" xfId="63" applyFill="1" applyBorder="1" applyAlignment="1"/>
    <xf numFmtId="0" fontId="8" fillId="25" borderId="0" xfId="63" applyFill="1" applyBorder="1"/>
    <xf numFmtId="3" fontId="22" fillId="26" borderId="0" xfId="40" applyNumberFormat="1" applyFont="1" applyFill="1" applyBorder="1" applyAlignment="1">
      <alignment horizontal="right" wrapText="1"/>
    </xf>
    <xf numFmtId="167" fontId="22" fillId="26" borderId="0" xfId="40" applyNumberFormat="1" applyFont="1" applyFill="1" applyBorder="1" applyAlignment="1">
      <alignment horizontal="right" wrapText="1"/>
    </xf>
    <xf numFmtId="0" fontId="18" fillId="25" borderId="0" xfId="0" applyFont="1" applyFill="1" applyBorder="1" applyAlignment="1"/>
    <xf numFmtId="0" fontId="15" fillId="25" borderId="0" xfId="62" applyFont="1" applyFill="1" applyBorder="1" applyAlignment="1">
      <alignment horizontal="right"/>
    </xf>
    <xf numFmtId="164" fontId="57" fillId="27" borderId="0" xfId="40" applyNumberFormat="1" applyFont="1" applyFill="1" applyBorder="1" applyAlignment="1">
      <alignment horizontal="center" wrapText="1"/>
    </xf>
    <xf numFmtId="165" fontId="52" fillId="26" borderId="0" xfId="40" applyNumberFormat="1" applyFont="1" applyFill="1" applyBorder="1" applyAlignment="1">
      <alignment horizontal="center" wrapText="1"/>
    </xf>
    <xf numFmtId="165" fontId="18" fillId="26" borderId="0" xfId="40" applyNumberFormat="1" applyFont="1" applyFill="1" applyBorder="1" applyAlignment="1">
      <alignment horizontal="center" wrapText="1"/>
    </xf>
    <xf numFmtId="165" fontId="18" fillId="27" borderId="0" xfId="40" applyNumberFormat="1" applyFont="1" applyFill="1" applyBorder="1" applyAlignment="1">
      <alignment horizontal="center" wrapText="1"/>
    </xf>
    <xf numFmtId="1" fontId="18" fillId="25" borderId="0" xfId="62" applyNumberFormat="1" applyFont="1" applyFill="1" applyBorder="1" applyAlignment="1">
      <alignment horizontal="center"/>
    </xf>
    <xf numFmtId="0" fontId="22" fillId="24" borderId="0" xfId="40" applyFont="1" applyFill="1" applyBorder="1" applyAlignment="1">
      <alignment vertical="center"/>
    </xf>
    <xf numFmtId="0" fontId="59" fillId="25" borderId="0" xfId="62" applyFont="1" applyFill="1" applyBorder="1"/>
    <xf numFmtId="0" fontId="17" fillId="24" borderId="0" xfId="40" applyFont="1" applyFill="1" applyBorder="1" applyAlignment="1"/>
    <xf numFmtId="3" fontId="58" fillId="25" borderId="0" xfId="62" applyNumberFormat="1" applyFont="1" applyFill="1" applyBorder="1" applyAlignment="1">
      <alignment horizontal="right"/>
    </xf>
    <xf numFmtId="0" fontId="55" fillId="25" borderId="0" xfId="62" applyFont="1" applyFill="1" applyBorder="1"/>
    <xf numFmtId="0" fontId="59" fillId="25" borderId="0" xfId="62" applyFont="1" applyFill="1" applyBorder="1" applyAlignment="1">
      <alignment vertical="center"/>
    </xf>
    <xf numFmtId="0" fontId="17" fillId="24" borderId="0" xfId="40" applyFont="1" applyFill="1" applyBorder="1" applyAlignment="1">
      <alignment horizontal="center" vertical="center"/>
    </xf>
    <xf numFmtId="2" fontId="18" fillId="24" borderId="0" xfId="40" applyNumberFormat="1" applyFont="1" applyFill="1" applyBorder="1" applyAlignment="1">
      <alignment horizontal="center" wrapText="1"/>
    </xf>
    <xf numFmtId="165" fontId="24" fillId="24" borderId="0" xfId="58" applyNumberFormat="1" applyFont="1" applyFill="1" applyBorder="1" applyAlignment="1">
      <alignment horizontal="center" wrapText="1"/>
    </xf>
    <xf numFmtId="49" fontId="22" fillId="24" borderId="0" xfId="40" applyNumberFormat="1" applyFont="1" applyFill="1" applyBorder="1" applyAlignment="1">
      <alignment horizontal="center" vertical="center" wrapText="1"/>
    </xf>
    <xf numFmtId="3" fontId="22" fillId="24" borderId="0" xfId="40" applyNumberFormat="1" applyFont="1" applyFill="1" applyBorder="1" applyAlignment="1">
      <alignment horizontal="center" wrapText="1"/>
    </xf>
    <xf numFmtId="49" fontId="8" fillId="25" borderId="0" xfId="62" applyNumberFormat="1" applyFill="1" applyBorder="1" applyAlignment="1">
      <alignment vertical="center"/>
    </xf>
    <xf numFmtId="49" fontId="18" fillId="25" borderId="0" xfId="62" applyNumberFormat="1" applyFont="1" applyFill="1" applyBorder="1" applyAlignment="1">
      <alignment vertical="center"/>
    </xf>
    <xf numFmtId="165" fontId="24" fillId="24" borderId="0" xfId="40" applyNumberFormat="1" applyFont="1" applyFill="1" applyBorder="1" applyAlignment="1">
      <alignment horizontal="center" vertical="center" wrapText="1"/>
    </xf>
    <xf numFmtId="165" fontId="18" fillId="27" borderId="0" xfId="40" applyNumberFormat="1" applyFont="1" applyFill="1" applyBorder="1" applyAlignment="1">
      <alignment horizontal="left" wrapText="1"/>
    </xf>
    <xf numFmtId="0" fontId="17" fillId="24" borderId="0" xfId="40" applyFont="1" applyFill="1" applyBorder="1" applyAlignment="1">
      <alignment horizontal="left"/>
    </xf>
    <xf numFmtId="0" fontId="18" fillId="25" borderId="0" xfId="63" applyFont="1" applyFill="1" applyBorder="1" applyAlignment="1">
      <alignment horizontal="center" vertical="center" wrapText="1"/>
    </xf>
    <xf numFmtId="0" fontId="18" fillId="0" borderId="0" xfId="63" applyFont="1" applyBorder="1" applyAlignment="1">
      <alignment horizontal="center" vertical="center" wrapText="1"/>
    </xf>
    <xf numFmtId="0" fontId="8" fillId="28" borderId="0" xfId="63" applyFont="1" applyFill="1" applyBorder="1" applyAlignment="1">
      <alignment horizontal="center"/>
    </xf>
    <xf numFmtId="0" fontId="8" fillId="25" borderId="0" xfId="63" applyFont="1" applyFill="1" applyBorder="1"/>
    <xf numFmtId="0" fontId="23" fillId="25" borderId="0" xfId="0" applyFont="1" applyFill="1" applyBorder="1" applyAlignment="1"/>
    <xf numFmtId="164" fontId="28" fillId="24" borderId="0" xfId="40" applyNumberFormat="1" applyFont="1" applyFill="1" applyBorder="1" applyAlignment="1">
      <alignment wrapText="1"/>
    </xf>
    <xf numFmtId="164" fontId="23" fillId="24" borderId="0" xfId="40" applyNumberFormat="1" applyFont="1" applyFill="1" applyBorder="1" applyAlignment="1">
      <alignment wrapText="1"/>
    </xf>
    <xf numFmtId="0" fontId="17" fillId="25" borderId="0" xfId="0" applyFont="1" applyFill="1" applyBorder="1" applyAlignment="1">
      <alignment horizontal="justify" vertical="center" readingOrder="1"/>
    </xf>
    <xf numFmtId="0" fontId="18" fillId="25" borderId="0" xfId="0" applyFont="1" applyFill="1" applyBorder="1" applyAlignment="1">
      <alignment horizontal="justify" vertical="center" readingOrder="1"/>
    </xf>
    <xf numFmtId="0" fontId="15" fillId="25" borderId="0" xfId="0" applyFont="1" applyFill="1" applyBorder="1" applyAlignment="1">
      <alignment horizontal="left"/>
    </xf>
    <xf numFmtId="0" fontId="0" fillId="25" borderId="18" xfId="0" applyFill="1" applyBorder="1"/>
    <xf numFmtId="0" fontId="0" fillId="25" borderId="18" xfId="0" applyFill="1" applyBorder="1" applyAlignment="1">
      <alignment horizontal="left"/>
    </xf>
    <xf numFmtId="0" fontId="0" fillId="25" borderId="19" xfId="0" applyFill="1" applyBorder="1"/>
    <xf numFmtId="0" fontId="0" fillId="25" borderId="19" xfId="0" applyFill="1" applyBorder="1" applyAlignment="1">
      <alignment vertical="center"/>
    </xf>
    <xf numFmtId="0" fontId="20" fillId="30" borderId="20" xfId="0" applyFont="1" applyFill="1" applyBorder="1" applyAlignment="1">
      <alignment horizontal="center" vertical="center"/>
    </xf>
    <xf numFmtId="0" fontId="17" fillId="25" borderId="18" xfId="0" applyFont="1" applyFill="1" applyBorder="1" applyAlignment="1">
      <alignment horizontal="right"/>
    </xf>
    <xf numFmtId="0" fontId="76" fillId="24" borderId="0" xfId="40" applyFont="1" applyFill="1" applyBorder="1"/>
    <xf numFmtId="0" fontId="15" fillId="25" borderId="23" xfId="0" applyFont="1" applyFill="1" applyBorder="1" applyAlignment="1">
      <alignment horizontal="left"/>
    </xf>
    <xf numFmtId="0" fontId="15" fillId="25" borderId="20" xfId="0" applyFont="1" applyFill="1" applyBorder="1" applyAlignment="1">
      <alignment horizontal="left"/>
    </xf>
    <xf numFmtId="0" fontId="0" fillId="25" borderId="20" xfId="0" applyFill="1" applyBorder="1" applyAlignment="1">
      <alignment vertical="center"/>
    </xf>
    <xf numFmtId="0" fontId="0" fillId="25" borderId="20" xfId="0" applyFill="1" applyBorder="1"/>
    <xf numFmtId="0" fontId="62" fillId="25" borderId="20" xfId="0" applyFont="1" applyFill="1" applyBorder="1"/>
    <xf numFmtId="0" fontId="77" fillId="25" borderId="0" xfId="62" applyFont="1" applyFill="1" applyBorder="1"/>
    <xf numFmtId="0" fontId="47" fillId="25" borderId="0" xfId="62" applyFont="1" applyFill="1" applyBorder="1" applyAlignment="1">
      <alignment horizontal="left"/>
    </xf>
    <xf numFmtId="0" fontId="8" fillId="25" borderId="18" xfId="62" applyFill="1" applyBorder="1"/>
    <xf numFmtId="0" fontId="8" fillId="25" borderId="22" xfId="62" applyFill="1" applyBorder="1"/>
    <xf numFmtId="0" fontId="8" fillId="25" borderId="21" xfId="62" applyFill="1" applyBorder="1"/>
    <xf numFmtId="0" fontId="8" fillId="25" borderId="19" xfId="62" applyFill="1" applyBorder="1"/>
    <xf numFmtId="0" fontId="19" fillId="0" borderId="0" xfId="62" applyFont="1" applyBorder="1"/>
    <xf numFmtId="0" fontId="62" fillId="0" borderId="0" xfId="62" applyFont="1" applyBorder="1" applyAlignment="1"/>
    <xf numFmtId="0" fontId="8" fillId="25" borderId="19" xfId="62" applyFill="1" applyBorder="1" applyAlignment="1"/>
    <xf numFmtId="0" fontId="30" fillId="25" borderId="0" xfId="62" applyFont="1" applyFill="1" applyBorder="1"/>
    <xf numFmtId="0" fontId="17" fillId="25" borderId="18" xfId="63" applyFont="1" applyFill="1" applyBorder="1" applyAlignment="1">
      <alignment horizontal="left"/>
    </xf>
    <xf numFmtId="0" fontId="12" fillId="25" borderId="21" xfId="63" applyFont="1" applyFill="1" applyBorder="1"/>
    <xf numFmtId="0" fontId="12" fillId="25" borderId="19" xfId="63" applyFont="1" applyFill="1" applyBorder="1"/>
    <xf numFmtId="0" fontId="8" fillId="25" borderId="18" xfId="62" applyFill="1" applyBorder="1" applyAlignment="1">
      <alignment horizontal="left"/>
    </xf>
    <xf numFmtId="0" fontId="15" fillId="25" borderId="23" xfId="62" applyFont="1" applyFill="1" applyBorder="1" applyAlignment="1">
      <alignment horizontal="left"/>
    </xf>
    <xf numFmtId="0" fontId="8" fillId="25" borderId="20" xfId="62" applyFill="1" applyBorder="1"/>
    <xf numFmtId="0" fontId="8" fillId="25" borderId="20" xfId="62" applyFill="1" applyBorder="1" applyAlignment="1">
      <alignment vertical="center"/>
    </xf>
    <xf numFmtId="49" fontId="8" fillId="25" borderId="20" xfId="62" applyNumberFormat="1" applyFill="1" applyBorder="1" applyAlignment="1">
      <alignment vertical="center"/>
    </xf>
    <xf numFmtId="0" fontId="19" fillId="25" borderId="20" xfId="62" applyFont="1" applyFill="1" applyBorder="1"/>
    <xf numFmtId="0" fontId="20" fillId="31" borderId="20" xfId="62" applyFont="1" applyFill="1" applyBorder="1" applyAlignment="1">
      <alignment horizontal="center" vertical="center"/>
    </xf>
    <xf numFmtId="0" fontId="76" fillId="24" borderId="0" xfId="40" applyFont="1" applyFill="1" applyBorder="1" applyAlignment="1">
      <alignment horizontal="left" indent="1"/>
    </xf>
    <xf numFmtId="0" fontId="78" fillId="25" borderId="0" xfId="62" applyFont="1" applyFill="1" applyBorder="1"/>
    <xf numFmtId="3" fontId="87" fillId="25" borderId="0" xfId="62" applyNumberFormat="1" applyFont="1" applyFill="1" applyBorder="1" applyAlignment="1">
      <alignment horizontal="right"/>
    </xf>
    <xf numFmtId="167" fontId="79" fillId="25" borderId="0" xfId="62" applyNumberFormat="1" applyFont="1" applyFill="1" applyBorder="1" applyAlignment="1">
      <alignment horizontal="center"/>
    </xf>
    <xf numFmtId="167" fontId="79" fillId="25" borderId="0" xfId="62" applyNumberFormat="1" applyFont="1" applyFill="1" applyBorder="1" applyAlignment="1">
      <alignment horizontal="right" indent="2"/>
    </xf>
    <xf numFmtId="167" fontId="76" fillId="24" borderId="0" xfId="40" applyNumberFormat="1" applyFont="1" applyFill="1" applyBorder="1" applyAlignment="1">
      <alignment horizontal="center" wrapText="1"/>
    </xf>
    <xf numFmtId="0" fontId="79" fillId="25" borderId="0" xfId="62" applyFont="1" applyFill="1" applyBorder="1"/>
    <xf numFmtId="165" fontId="76" fillId="24" borderId="0" xfId="58" applyNumberFormat="1" applyFont="1" applyFill="1" applyBorder="1" applyAlignment="1">
      <alignment horizontal="center" wrapText="1"/>
    </xf>
    <xf numFmtId="167" fontId="79" fillId="24" borderId="0" xfId="40" applyNumberFormat="1" applyFont="1" applyFill="1" applyBorder="1" applyAlignment="1">
      <alignment horizontal="center" wrapText="1"/>
    </xf>
    <xf numFmtId="0" fontId="8" fillId="26" borderId="32" xfId="62" applyFont="1" applyFill="1" applyBorder="1" applyAlignment="1">
      <alignment vertical="center"/>
    </xf>
    <xf numFmtId="0" fontId="8" fillId="26" borderId="33" xfId="62" applyFont="1" applyFill="1" applyBorder="1" applyAlignment="1">
      <alignment vertical="center"/>
    </xf>
    <xf numFmtId="0" fontId="47" fillId="26" borderId="32" xfId="62" applyFont="1" applyFill="1" applyBorder="1" applyAlignment="1">
      <alignment vertical="center"/>
    </xf>
    <xf numFmtId="0" fontId="47" fillId="26" borderId="33" xfId="62" applyFont="1" applyFill="1" applyBorder="1" applyAlignment="1">
      <alignment vertical="center"/>
    </xf>
    <xf numFmtId="0" fontId="20" fillId="31" borderId="19" xfId="62" applyFont="1" applyFill="1" applyBorder="1" applyAlignment="1">
      <alignment horizontal="center" vertical="center"/>
    </xf>
    <xf numFmtId="0" fontId="0" fillId="0" borderId="18" xfId="0" applyBorder="1"/>
    <xf numFmtId="0" fontId="8" fillId="32" borderId="0" xfId="62" applyFill="1"/>
    <xf numFmtId="0" fontId="15" fillId="32" borderId="0" xfId="62" applyFont="1" applyFill="1" applyBorder="1" applyAlignment="1"/>
    <xf numFmtId="0" fontId="16" fillId="32" borderId="0" xfId="62" applyFont="1" applyFill="1" applyBorder="1" applyAlignment="1">
      <alignment horizontal="justify" vertical="top" wrapText="1"/>
    </xf>
    <xf numFmtId="0" fontId="8" fillId="32" borderId="0" xfId="62" applyFill="1" applyBorder="1"/>
    <xf numFmtId="0" fontId="93" fillId="32" borderId="0" xfId="62" applyFont="1" applyFill="1" applyBorder="1" applyAlignment="1">
      <alignment horizontal="right"/>
    </xf>
    <xf numFmtId="0" fontId="16" fillId="33" borderId="0" xfId="62" applyFont="1" applyFill="1" applyBorder="1" applyAlignment="1">
      <alignment horizontal="justify" vertical="top" wrapText="1"/>
    </xf>
    <xf numFmtId="0" fontId="8" fillId="33" borderId="0" xfId="62" applyFill="1" applyBorder="1"/>
    <xf numFmtId="0" fontId="22" fillId="33" borderId="0" xfId="62" applyFont="1" applyFill="1" applyBorder="1" applyAlignment="1">
      <alignment horizontal="right"/>
    </xf>
    <xf numFmtId="0" fontId="8" fillId="0" borderId="0" xfId="62" applyAlignment="1">
      <alignment horizontal="right"/>
    </xf>
    <xf numFmtId="0" fontId="8" fillId="33" borderId="0" xfId="62" applyFill="1"/>
    <xf numFmtId="0" fontId="26" fillId="33" borderId="0" xfId="62" applyFont="1" applyFill="1" applyBorder="1" applyAlignment="1">
      <alignment horizontal="center" vertical="center"/>
    </xf>
    <xf numFmtId="0" fontId="9" fillId="33" borderId="0" xfId="62" applyFont="1" applyFill="1" applyBorder="1"/>
    <xf numFmtId="164" fontId="24" fillId="33" borderId="0" xfId="62" applyNumberFormat="1" applyFont="1" applyFill="1" applyBorder="1" applyAlignment="1">
      <alignment horizontal="center"/>
    </xf>
    <xf numFmtId="164" fontId="18" fillId="33" borderId="0" xfId="40" applyNumberFormat="1" applyFont="1" applyFill="1" applyBorder="1" applyAlignment="1">
      <alignment horizontal="center" wrapText="1"/>
    </xf>
    <xf numFmtId="164" fontId="18" fillId="34" borderId="0" xfId="40" applyNumberFormat="1" applyFont="1" applyFill="1" applyBorder="1" applyAlignment="1">
      <alignment horizontal="center" wrapText="1"/>
    </xf>
    <xf numFmtId="0" fontId="18" fillId="33" borderId="0" xfId="62" applyFont="1" applyFill="1" applyBorder="1"/>
    <xf numFmtId="0" fontId="17" fillId="33" borderId="0" xfId="62" applyFont="1" applyFill="1" applyBorder="1" applyAlignment="1">
      <alignment horizontal="center"/>
    </xf>
    <xf numFmtId="0" fontId="8" fillId="33" borderId="0" xfId="62" applyFill="1" applyAlignment="1">
      <alignment horizontal="center" vertical="center"/>
    </xf>
    <xf numFmtId="0" fontId="16" fillId="35" borderId="0" xfId="62" applyFont="1" applyFill="1" applyBorder="1" applyAlignment="1">
      <alignment horizontal="justify" vertical="top" wrapText="1"/>
    </xf>
    <xf numFmtId="0" fontId="16" fillId="36" borderId="0" xfId="62" applyFont="1" applyFill="1" applyBorder="1" applyAlignment="1">
      <alignment horizontal="justify" vertical="top" wrapText="1"/>
    </xf>
    <xf numFmtId="0" fontId="18" fillId="36" borderId="0" xfId="62" applyFont="1" applyFill="1" applyBorder="1"/>
    <xf numFmtId="0" fontId="16" fillId="36" borderId="0" xfId="62" applyFont="1" applyFill="1" applyBorder="1"/>
    <xf numFmtId="0" fontId="8" fillId="36" borderId="0" xfId="62" applyFill="1"/>
    <xf numFmtId="0" fontId="8" fillId="36" borderId="0" xfId="62" applyFill="1" applyBorder="1"/>
    <xf numFmtId="0" fontId="8" fillId="36" borderId="0" xfId="62" applyFill="1" applyAlignment="1">
      <alignment vertical="center"/>
    </xf>
    <xf numFmtId="164" fontId="18" fillId="36" borderId="0" xfId="40" applyNumberFormat="1" applyFont="1" applyFill="1" applyBorder="1" applyAlignment="1">
      <alignment horizontal="center" wrapText="1"/>
    </xf>
    <xf numFmtId="164" fontId="17" fillId="36" borderId="0" xfId="40" applyNumberFormat="1" applyFont="1" applyFill="1" applyBorder="1" applyAlignment="1">
      <alignment horizontal="left" wrapText="1"/>
    </xf>
    <xf numFmtId="0" fontId="18" fillId="36" borderId="0" xfId="62" applyFont="1" applyFill="1" applyBorder="1" applyAlignment="1">
      <alignment vertical="center"/>
    </xf>
    <xf numFmtId="164" fontId="34" fillId="36" borderId="0" xfId="40" applyNumberFormat="1" applyFont="1" applyFill="1" applyBorder="1" applyAlignment="1">
      <alignment horizontal="left" vertical="center" wrapText="1"/>
    </xf>
    <xf numFmtId="0" fontId="19" fillId="36" borderId="0" xfId="62" applyFont="1" applyFill="1" applyBorder="1"/>
    <xf numFmtId="0" fontId="18" fillId="36" borderId="0" xfId="62" applyFont="1" applyFill="1" applyBorder="1" applyAlignment="1">
      <alignment vertical="center" wrapText="1"/>
    </xf>
    <xf numFmtId="0" fontId="34" fillId="36" borderId="0" xfId="62" applyFont="1" applyFill="1" applyBorder="1" applyAlignment="1">
      <alignment vertical="center"/>
    </xf>
    <xf numFmtId="0" fontId="8" fillId="36" borderId="38" xfId="62" applyFill="1" applyBorder="1"/>
    <xf numFmtId="0" fontId="18" fillId="36" borderId="38" xfId="62" applyFont="1" applyFill="1" applyBorder="1"/>
    <xf numFmtId="0" fontId="18" fillId="36" borderId="0" xfId="62" applyFont="1" applyFill="1" applyBorder="1" applyAlignment="1">
      <alignment horizontal="justify" vertical="top"/>
    </xf>
    <xf numFmtId="0" fontId="9" fillId="36" borderId="0" xfId="62" applyFont="1" applyFill="1" applyBorder="1"/>
    <xf numFmtId="164" fontId="24" fillId="36" borderId="0" xfId="62" applyNumberFormat="1" applyFont="1" applyFill="1" applyBorder="1" applyAlignment="1">
      <alignment horizontal="center"/>
    </xf>
    <xf numFmtId="0" fontId="16" fillId="36" borderId="38" xfId="62" applyFont="1" applyFill="1" applyBorder="1" applyAlignment="1">
      <alignment horizontal="justify" vertical="top" wrapText="1"/>
    </xf>
    <xf numFmtId="0" fontId="16" fillId="36" borderId="0" xfId="62" applyFont="1" applyFill="1" applyBorder="1" applyAlignment="1">
      <alignment horizontal="justify" vertical="center" wrapText="1"/>
    </xf>
    <xf numFmtId="0" fontId="30" fillId="36" borderId="38" xfId="62" applyFont="1" applyFill="1" applyBorder="1"/>
    <xf numFmtId="0" fontId="94" fillId="38" borderId="0" xfId="62" applyFont="1" applyFill="1" applyBorder="1" applyAlignment="1">
      <alignment horizontal="center" vertical="center"/>
    </xf>
    <xf numFmtId="0" fontId="8" fillId="36" borderId="39" xfId="62" applyFill="1" applyBorder="1"/>
    <xf numFmtId="0" fontId="8" fillId="31" borderId="30" xfId="62" applyFill="1" applyBorder="1"/>
    <xf numFmtId="0" fontId="8" fillId="30" borderId="14" xfId="62" applyFill="1" applyBorder="1"/>
    <xf numFmtId="0" fontId="8" fillId="36" borderId="40" xfId="62" applyFill="1" applyBorder="1"/>
    <xf numFmtId="0" fontId="8" fillId="36" borderId="14" xfId="62" applyFill="1" applyBorder="1"/>
    <xf numFmtId="0" fontId="0" fillId="0" borderId="41" xfId="0" applyFill="1" applyBorder="1"/>
    <xf numFmtId="164" fontId="23" fillId="24" borderId="43" xfId="40" applyNumberFormat="1" applyFont="1" applyFill="1" applyBorder="1" applyAlignment="1">
      <alignment horizontal="left" wrapText="1"/>
    </xf>
    <xf numFmtId="164" fontId="23" fillId="24" borderId="18" xfId="40" applyNumberFormat="1" applyFont="1" applyFill="1" applyBorder="1" applyAlignment="1">
      <alignment horizontal="left" wrapText="1"/>
    </xf>
    <xf numFmtId="164" fontId="18" fillId="24" borderId="18" xfId="40" applyNumberFormat="1" applyFont="1" applyFill="1" applyBorder="1" applyAlignment="1">
      <alignment horizontal="center" wrapText="1"/>
    </xf>
    <xf numFmtId="0" fontId="18" fillId="25" borderId="22" xfId="0" applyFont="1" applyFill="1" applyBorder="1"/>
    <xf numFmtId="0" fontId="18" fillId="25" borderId="21" xfId="0" applyFont="1" applyFill="1" applyBorder="1"/>
    <xf numFmtId="0" fontId="18" fillId="25" borderId="19" xfId="0" applyFont="1" applyFill="1" applyBorder="1"/>
    <xf numFmtId="164" fontId="18" fillId="24" borderId="19" xfId="40" applyNumberFormat="1" applyFont="1" applyFill="1" applyBorder="1" applyAlignment="1">
      <alignment horizontal="center" wrapText="1"/>
    </xf>
    <xf numFmtId="164" fontId="18" fillId="24" borderId="41" xfId="40" applyNumberFormat="1" applyFont="1" applyFill="1" applyBorder="1" applyAlignment="1">
      <alignment horizontal="center" readingOrder="1"/>
    </xf>
    <xf numFmtId="0" fontId="18" fillId="25" borderId="18" xfId="0" applyFont="1" applyFill="1" applyBorder="1" applyAlignment="1">
      <alignment readingOrder="1"/>
    </xf>
    <xf numFmtId="164" fontId="18" fillId="24" borderId="18" xfId="40" applyNumberFormat="1" applyFont="1" applyFill="1" applyBorder="1" applyAlignment="1">
      <alignment horizontal="center" readingOrder="1"/>
    </xf>
    <xf numFmtId="0" fontId="17" fillId="24" borderId="42" xfId="40" applyFont="1" applyFill="1" applyBorder="1" applyAlignment="1">
      <alignment horizontal="right" readingOrder="1"/>
    </xf>
    <xf numFmtId="0" fontId="18" fillId="25" borderId="23" xfId="0" applyFont="1" applyFill="1" applyBorder="1" applyAlignment="1">
      <alignment readingOrder="1"/>
    </xf>
    <xf numFmtId="0" fontId="23" fillId="25" borderId="20" xfId="0" applyFont="1" applyFill="1" applyBorder="1" applyAlignment="1">
      <alignment horizontal="left" indent="1" readingOrder="1"/>
    </xf>
    <xf numFmtId="164" fontId="18" fillId="24" borderId="23" xfId="40" applyNumberFormat="1" applyFont="1" applyFill="1" applyBorder="1" applyAlignment="1">
      <alignment horizontal="center" readingOrder="1"/>
    </xf>
    <xf numFmtId="164" fontId="18" fillId="24" borderId="22" xfId="40" applyNumberFormat="1" applyFont="1" applyFill="1" applyBorder="1" applyAlignment="1">
      <alignment horizontal="center" readingOrder="1"/>
    </xf>
    <xf numFmtId="164" fontId="18" fillId="24" borderId="20" xfId="40" applyNumberFormat="1" applyFont="1" applyFill="1" applyBorder="1" applyAlignment="1">
      <alignment horizontal="center" readingOrder="1"/>
    </xf>
    <xf numFmtId="0" fontId="0" fillId="0" borderId="0" xfId="0" applyBorder="1" applyAlignment="1">
      <alignment readingOrder="2"/>
    </xf>
    <xf numFmtId="0" fontId="15" fillId="25" borderId="22" xfId="0" applyFont="1" applyFill="1" applyBorder="1" applyAlignment="1">
      <alignment readingOrder="1"/>
    </xf>
    <xf numFmtId="0" fontId="0" fillId="25" borderId="22" xfId="0" applyFill="1" applyBorder="1" applyAlignment="1">
      <alignment readingOrder="1"/>
    </xf>
    <xf numFmtId="0" fontId="0" fillId="25" borderId="21" xfId="0" applyFill="1" applyBorder="1" applyAlignment="1">
      <alignment readingOrder="1"/>
    </xf>
    <xf numFmtId="0" fontId="9" fillId="25" borderId="19" xfId="0" applyFont="1" applyFill="1" applyBorder="1" applyAlignment="1">
      <alignment readingOrder="1"/>
    </xf>
    <xf numFmtId="0" fontId="15" fillId="25" borderId="0" xfId="0" applyFont="1" applyFill="1" applyBorder="1" applyAlignment="1">
      <alignment horizontal="left" readingOrder="1"/>
    </xf>
    <xf numFmtId="0" fontId="0" fillId="36" borderId="0" xfId="0" applyFill="1"/>
    <xf numFmtId="0" fontId="0" fillId="36" borderId="0" xfId="0" applyFill="1" applyBorder="1"/>
    <xf numFmtId="0" fontId="18" fillId="36" borderId="0" xfId="0" applyFont="1" applyFill="1" applyBorder="1"/>
    <xf numFmtId="0" fontId="17" fillId="37" borderId="0" xfId="40" applyFont="1" applyFill="1" applyBorder="1"/>
    <xf numFmtId="0" fontId="36" fillId="25" borderId="20" xfId="0" applyFont="1" applyFill="1" applyBorder="1" applyAlignment="1">
      <alignment vertical="center"/>
    </xf>
    <xf numFmtId="3" fontId="18" fillId="25" borderId="0" xfId="59" applyNumberFormat="1" applyFont="1" applyFill="1" applyBorder="1" applyAlignment="1">
      <alignment horizontal="right"/>
    </xf>
    <xf numFmtId="167" fontId="18" fillId="25" borderId="0" xfId="59" applyNumberFormat="1" applyFont="1" applyFill="1" applyBorder="1" applyAlignment="1">
      <alignment horizontal="right"/>
    </xf>
    <xf numFmtId="0" fontId="36" fillId="25" borderId="20" xfId="0" applyFont="1" applyFill="1" applyBorder="1"/>
    <xf numFmtId="3" fontId="18" fillId="25" borderId="0" xfId="59" applyNumberFormat="1" applyFont="1" applyFill="1" applyBorder="1"/>
    <xf numFmtId="0" fontId="0" fillId="25" borderId="21" xfId="51" applyFont="1" applyFill="1" applyBorder="1"/>
    <xf numFmtId="0" fontId="0" fillId="26" borderId="0" xfId="51" applyFont="1" applyFill="1" applyBorder="1"/>
    <xf numFmtId="0" fontId="0" fillId="25" borderId="19" xfId="51" applyFont="1" applyFill="1" applyBorder="1"/>
    <xf numFmtId="49" fontId="11" fillId="25" borderId="19" xfId="51" applyNumberFormat="1" applyFont="1" applyFill="1" applyBorder="1"/>
    <xf numFmtId="0" fontId="16" fillId="26" borderId="19" xfId="51" applyFont="1" applyFill="1" applyBorder="1"/>
    <xf numFmtId="0" fontId="11" fillId="26" borderId="19" xfId="51" applyFont="1" applyFill="1" applyBorder="1"/>
    <xf numFmtId="0" fontId="34" fillId="26" borderId="19" xfId="51" applyFont="1" applyFill="1" applyBorder="1"/>
    <xf numFmtId="0" fontId="49" fillId="26" borderId="19" xfId="51" applyFont="1" applyFill="1" applyBorder="1" applyAlignment="1">
      <alignment horizontal="center"/>
    </xf>
    <xf numFmtId="0" fontId="8" fillId="26" borderId="0" xfId="51" applyFont="1" applyFill="1" applyBorder="1"/>
    <xf numFmtId="0" fontId="47" fillId="26" borderId="0" xfId="51" applyFont="1" applyFill="1" applyBorder="1"/>
    <xf numFmtId="0" fontId="12" fillId="26" borderId="19" xfId="51" applyFont="1" applyFill="1" applyBorder="1"/>
    <xf numFmtId="0" fontId="70" fillId="26" borderId="0" xfId="51" applyFont="1" applyFill="1" applyBorder="1"/>
    <xf numFmtId="0" fontId="71" fillId="26" borderId="19" xfId="51" applyFont="1" applyFill="1" applyBorder="1"/>
    <xf numFmtId="0" fontId="65" fillId="26" borderId="19" xfId="51" applyFont="1" applyFill="1" applyBorder="1"/>
    <xf numFmtId="0" fontId="15" fillId="25" borderId="19" xfId="51" applyFont="1" applyFill="1" applyBorder="1"/>
    <xf numFmtId="0" fontId="11" fillId="25" borderId="19" xfId="51" applyFont="1" applyFill="1" applyBorder="1"/>
    <xf numFmtId="0" fontId="65" fillId="25" borderId="19" xfId="51" applyFont="1" applyFill="1" applyBorder="1"/>
    <xf numFmtId="0" fontId="76" fillId="24" borderId="0" xfId="40" applyFont="1" applyFill="1" applyBorder="1" applyAlignment="1">
      <alignment vertical="center"/>
    </xf>
    <xf numFmtId="165" fontId="76" fillId="27" borderId="0" xfId="40" applyNumberFormat="1" applyFont="1" applyFill="1" applyBorder="1" applyAlignment="1">
      <alignment horizontal="right"/>
    </xf>
    <xf numFmtId="0" fontId="36" fillId="25" borderId="19" xfId="0" applyFont="1" applyFill="1" applyBorder="1" applyAlignment="1">
      <alignment vertical="center"/>
    </xf>
    <xf numFmtId="0" fontId="36" fillId="25" borderId="19" xfId="0" applyFont="1" applyFill="1" applyBorder="1"/>
    <xf numFmtId="0" fontId="33" fillId="25" borderId="19" xfId="0" applyFont="1" applyFill="1" applyBorder="1"/>
    <xf numFmtId="0" fontId="33" fillId="25" borderId="20" xfId="0" applyFont="1" applyFill="1" applyBorder="1"/>
    <xf numFmtId="0" fontId="35" fillId="27" borderId="0" xfId="40" applyFont="1" applyFill="1" applyBorder="1" applyAlignment="1">
      <alignment horizontal="left" vertical="top" wrapText="1"/>
    </xf>
    <xf numFmtId="0" fontId="15" fillId="26" borderId="41" xfId="0" applyFont="1" applyFill="1" applyBorder="1" applyAlignment="1">
      <alignment horizontal="center" vertical="center"/>
    </xf>
    <xf numFmtId="0" fontId="15" fillId="26" borderId="41" xfId="0" applyFont="1" applyFill="1" applyBorder="1" applyAlignment="1">
      <alignment horizontal="center" vertical="center" readingOrder="1"/>
    </xf>
    <xf numFmtId="0" fontId="22" fillId="26" borderId="41" xfId="0" applyFont="1" applyFill="1" applyBorder="1" applyAlignment="1">
      <alignment horizontal="center" vertical="center"/>
    </xf>
    <xf numFmtId="164" fontId="18" fillId="38" borderId="39" xfId="40" applyNumberFormat="1" applyFont="1" applyFill="1" applyBorder="1" applyAlignment="1">
      <alignment horizontal="center" wrapText="1"/>
    </xf>
    <xf numFmtId="0" fontId="18" fillId="36" borderId="0" xfId="62" applyFont="1" applyFill="1" applyBorder="1" applyAlignment="1">
      <alignment horizontal="left" vertical="center"/>
    </xf>
    <xf numFmtId="0" fontId="16" fillId="36" borderId="0" xfId="62" applyFont="1" applyFill="1" applyBorder="1" applyAlignment="1">
      <alignment horizontal="left" vertical="center"/>
    </xf>
    <xf numFmtId="0" fontId="17" fillId="25" borderId="0" xfId="0" applyFont="1" applyFill="1" applyBorder="1" applyAlignment="1">
      <alignment horizontal="center"/>
    </xf>
    <xf numFmtId="0" fontId="17" fillId="39" borderId="0" xfId="40" applyFont="1" applyFill="1" applyBorder="1"/>
    <xf numFmtId="0" fontId="17" fillId="41" borderId="0" xfId="40" applyFont="1" applyFill="1" applyBorder="1"/>
    <xf numFmtId="0" fontId="17" fillId="31" borderId="0" xfId="0" applyFont="1" applyFill="1" applyBorder="1"/>
    <xf numFmtId="0" fontId="0" fillId="35" borderId="0" xfId="0" applyFill="1" applyBorder="1"/>
    <xf numFmtId="0" fontId="17" fillId="40" borderId="0" xfId="40" applyFont="1" applyFill="1" applyBorder="1"/>
    <xf numFmtId="0" fontId="18" fillId="35" borderId="0" xfId="0" applyFont="1" applyFill="1" applyBorder="1"/>
    <xf numFmtId="0" fontId="34" fillId="35" borderId="0" xfId="0" applyFont="1" applyFill="1" applyBorder="1"/>
    <xf numFmtId="0" fontId="17" fillId="35" borderId="0" xfId="0" applyFont="1" applyFill="1" applyBorder="1"/>
    <xf numFmtId="0" fontId="0" fillId="35" borderId="18" xfId="0" applyFill="1" applyBorder="1"/>
    <xf numFmtId="0" fontId="17" fillId="35" borderId="18" xfId="0" applyFont="1" applyFill="1" applyBorder="1"/>
    <xf numFmtId="0" fontId="18" fillId="35" borderId="18" xfId="0" applyFont="1" applyFill="1" applyBorder="1"/>
    <xf numFmtId="0" fontId="98" fillId="40" borderId="0" xfId="40" applyFont="1" applyFill="1" applyBorder="1"/>
    <xf numFmtId="0" fontId="8" fillId="29" borderId="47" xfId="62" applyFill="1" applyBorder="1"/>
    <xf numFmtId="3" fontId="76" fillId="25" borderId="0" xfId="59" applyNumberFormat="1" applyFont="1" applyFill="1" applyBorder="1" applyAlignment="1">
      <alignment horizontal="right"/>
    </xf>
    <xf numFmtId="0" fontId="0" fillId="26" borderId="0" xfId="51" applyFont="1" applyFill="1" applyBorder="1" applyAlignment="1">
      <alignment vertical="center"/>
    </xf>
    <xf numFmtId="0" fontId="19" fillId="26" borderId="0" xfId="51" applyFont="1" applyFill="1" applyBorder="1"/>
    <xf numFmtId="0" fontId="30" fillId="26" borderId="0" xfId="51" applyFont="1" applyFill="1" applyBorder="1"/>
    <xf numFmtId="0" fontId="49" fillId="26" borderId="0" xfId="51" applyFont="1" applyFill="1" applyBorder="1" applyAlignment="1">
      <alignment horizontal="center"/>
    </xf>
    <xf numFmtId="0" fontId="100" fillId="27" borderId="0" xfId="61" applyFont="1" applyFill="1" applyBorder="1" applyAlignment="1">
      <alignment horizontal="left" indent="1"/>
    </xf>
    <xf numFmtId="0" fontId="62" fillId="26" borderId="0" xfId="51" applyFont="1" applyFill="1" applyBorder="1"/>
    <xf numFmtId="0" fontId="101" fillId="26" borderId="0" xfId="51" applyFont="1" applyFill="1" applyBorder="1"/>
    <xf numFmtId="0" fontId="15" fillId="26" borderId="0" xfId="51" applyFont="1" applyFill="1" applyBorder="1"/>
    <xf numFmtId="0" fontId="98" fillId="27" borderId="0" xfId="61" applyFont="1" applyFill="1" applyBorder="1" applyAlignment="1">
      <alignment horizontal="left" indent="1"/>
    </xf>
    <xf numFmtId="0" fontId="81" fillId="26" borderId="15" xfId="62" applyFont="1" applyFill="1" applyBorder="1" applyAlignment="1">
      <alignment vertical="center"/>
    </xf>
    <xf numFmtId="3" fontId="76" fillId="24" borderId="0" xfId="40" applyNumberFormat="1" applyFont="1" applyFill="1" applyBorder="1" applyAlignment="1">
      <alignment horizontal="right" wrapText="1"/>
    </xf>
    <xf numFmtId="3" fontId="76" fillId="24" borderId="0" xfId="40" applyNumberFormat="1" applyFont="1" applyFill="1" applyBorder="1" applyAlignment="1">
      <alignment horizontal="right" vertical="center" wrapText="1"/>
    </xf>
    <xf numFmtId="0" fontId="47" fillId="26" borderId="33" xfId="63" applyFont="1" applyFill="1" applyBorder="1" applyAlignment="1">
      <alignment horizontal="left" vertical="center"/>
    </xf>
    <xf numFmtId="0" fontId="81" fillId="26" borderId="15" xfId="0" applyFont="1" applyFill="1" applyBorder="1" applyAlignment="1">
      <alignment vertical="center"/>
    </xf>
    <xf numFmtId="0" fontId="19" fillId="26" borderId="16" xfId="62" applyFont="1" applyFill="1" applyBorder="1" applyAlignment="1">
      <alignment vertical="center"/>
    </xf>
    <xf numFmtId="0" fontId="10" fillId="26" borderId="16" xfId="62" applyFont="1" applyFill="1" applyBorder="1" applyAlignment="1">
      <alignment vertical="center"/>
    </xf>
    <xf numFmtId="0" fontId="10" fillId="26" borderId="17" xfId="62" applyFont="1" applyFill="1" applyBorder="1" applyAlignment="1">
      <alignment vertical="center"/>
    </xf>
    <xf numFmtId="0" fontId="20" fillId="30" borderId="50" xfId="62" applyFont="1" applyFill="1" applyBorder="1" applyAlignment="1">
      <alignment horizontal="center" vertical="center"/>
    </xf>
    <xf numFmtId="0" fontId="15" fillId="25" borderId="0" xfId="62" applyFont="1" applyFill="1" applyBorder="1" applyAlignment="1">
      <alignment horizontal="left"/>
    </xf>
    <xf numFmtId="164" fontId="88" fillId="26" borderId="0" xfId="40" applyNumberFormat="1" applyFont="1" applyFill="1" applyBorder="1" applyAlignment="1">
      <alignment horizontal="right" wrapText="1"/>
    </xf>
    <xf numFmtId="0" fontId="20" fillId="31" borderId="19" xfId="63" applyFont="1" applyFill="1" applyBorder="1" applyAlignment="1">
      <alignment horizontal="center" vertical="center"/>
    </xf>
    <xf numFmtId="0" fontId="17" fillId="25" borderId="0" xfId="62" applyFont="1" applyFill="1" applyBorder="1" applyAlignment="1">
      <alignment horizontal="center"/>
    </xf>
    <xf numFmtId="0" fontId="8" fillId="25" borderId="0" xfId="70" applyFill="1"/>
    <xf numFmtId="0" fontId="8" fillId="25" borderId="18" xfId="70" applyFill="1" applyBorder="1" applyAlignment="1">
      <alignment horizontal="left"/>
    </xf>
    <xf numFmtId="0" fontId="9" fillId="25" borderId="18" xfId="70" applyFont="1" applyFill="1" applyBorder="1"/>
    <xf numFmtId="0" fontId="9" fillId="0" borderId="18" xfId="70" applyFont="1" applyBorder="1"/>
    <xf numFmtId="0" fontId="8" fillId="25" borderId="18" xfId="70" applyFill="1" applyBorder="1"/>
    <xf numFmtId="0" fontId="8" fillId="0" borderId="0" xfId="70"/>
    <xf numFmtId="0" fontId="14" fillId="25" borderId="0" xfId="70" applyFont="1" applyFill="1" applyBorder="1" applyAlignment="1">
      <alignment horizontal="left"/>
    </xf>
    <xf numFmtId="0" fontId="9" fillId="25" borderId="0" xfId="70" applyFont="1" applyFill="1" applyBorder="1"/>
    <xf numFmtId="0" fontId="18" fillId="25" borderId="0" xfId="70" applyFont="1" applyFill="1" applyBorder="1"/>
    <xf numFmtId="0" fontId="8" fillId="25" borderId="21" xfId="70" applyFill="1" applyBorder="1"/>
    <xf numFmtId="0" fontId="8" fillId="25" borderId="0" xfId="70" applyFill="1" applyBorder="1"/>
    <xf numFmtId="0" fontId="11" fillId="25" borderId="19" xfId="70" applyFont="1" applyFill="1" applyBorder="1"/>
    <xf numFmtId="0" fontId="8" fillId="25" borderId="0" xfId="70" applyFill="1" applyAlignment="1">
      <alignment vertical="center"/>
    </xf>
    <xf numFmtId="0" fontId="8" fillId="25" borderId="0" xfId="70" applyFill="1" applyBorder="1" applyAlignment="1">
      <alignment vertical="center"/>
    </xf>
    <xf numFmtId="0" fontId="8" fillId="0" borderId="0" xfId="70" applyAlignment="1">
      <alignment vertical="center"/>
    </xf>
    <xf numFmtId="0" fontId="16" fillId="25" borderId="0" xfId="70" applyFont="1" applyFill="1" applyBorder="1"/>
    <xf numFmtId="0" fontId="9" fillId="0" borderId="0" xfId="70" applyFont="1"/>
    <xf numFmtId="0" fontId="17" fillId="25" borderId="0" xfId="70" applyFont="1" applyFill="1" applyBorder="1" applyAlignment="1"/>
    <xf numFmtId="0" fontId="17" fillId="25" borderId="0" xfId="70" applyFont="1" applyFill="1" applyBorder="1" applyAlignment="1">
      <alignment horizontal="center"/>
    </xf>
    <xf numFmtId="0" fontId="16" fillId="25" borderId="0" xfId="70" applyFont="1" applyFill="1" applyBorder="1" applyAlignment="1">
      <alignment vertical="center"/>
    </xf>
    <xf numFmtId="0" fontId="36" fillId="25" borderId="0" xfId="70" applyFont="1" applyFill="1"/>
    <xf numFmtId="0" fontId="36" fillId="25" borderId="0" xfId="70" applyFont="1" applyFill="1" applyBorder="1"/>
    <xf numFmtId="3" fontId="39" fillId="25" borderId="0" xfId="70" applyNumberFormat="1" applyFont="1" applyFill="1" applyBorder="1" applyAlignment="1">
      <alignment horizontal="right"/>
    </xf>
    <xf numFmtId="0" fontId="36" fillId="0" borderId="0" xfId="70" applyFont="1"/>
    <xf numFmtId="0" fontId="18" fillId="25" borderId="0" xfId="70" applyFont="1" applyFill="1" applyBorder="1" applyAlignment="1">
      <alignment horizontal="right"/>
    </xf>
    <xf numFmtId="0" fontId="38" fillId="25" borderId="19" xfId="70" applyFont="1" applyFill="1" applyBorder="1"/>
    <xf numFmtId="0" fontId="18" fillId="26" borderId="0" xfId="70" applyFont="1" applyFill="1" applyBorder="1"/>
    <xf numFmtId="0" fontId="8" fillId="0" borderId="0" xfId="70" applyFill="1"/>
    <xf numFmtId="0" fontId="8" fillId="25" borderId="0" xfId="70" applyFill="1" applyAlignment="1">
      <alignment vertical="top"/>
    </xf>
    <xf numFmtId="0" fontId="11" fillId="25" borderId="19" xfId="70" applyFont="1" applyFill="1" applyBorder="1" applyAlignment="1">
      <alignment vertical="top"/>
    </xf>
    <xf numFmtId="0" fontId="50" fillId="25" borderId="0" xfId="70" applyFont="1" applyFill="1" applyBorder="1" applyAlignment="1">
      <alignment vertical="top" wrapText="1"/>
    </xf>
    <xf numFmtId="0" fontId="8" fillId="0" borderId="0" xfId="70" applyAlignment="1">
      <alignment vertical="top"/>
    </xf>
    <xf numFmtId="0" fontId="50" fillId="25" borderId="0" xfId="70" applyFont="1" applyFill="1" applyBorder="1" applyAlignment="1">
      <alignment wrapText="1"/>
    </xf>
    <xf numFmtId="0" fontId="17" fillId="25" borderId="0" xfId="70" applyFont="1" applyFill="1" applyBorder="1" applyAlignment="1">
      <alignment horizontal="right"/>
    </xf>
    <xf numFmtId="0" fontId="8" fillId="25" borderId="0" xfId="70" applyFill="1" applyAlignment="1"/>
    <xf numFmtId="0" fontId="8" fillId="25" borderId="0" xfId="70" applyFill="1" applyBorder="1" applyAlignment="1"/>
    <xf numFmtId="3" fontId="76" fillId="26" borderId="0" xfId="70" applyNumberFormat="1" applyFont="1" applyFill="1" applyBorder="1" applyAlignment="1">
      <alignment horizontal="right"/>
    </xf>
    <xf numFmtId="0" fontId="11" fillId="25" borderId="19" xfId="70" applyFont="1" applyFill="1" applyBorder="1" applyAlignment="1"/>
    <xf numFmtId="0" fontId="8" fillId="0" borderId="0" xfId="70" applyAlignment="1"/>
    <xf numFmtId="0" fontId="11" fillId="25" borderId="19" xfId="70" applyFont="1" applyFill="1" applyBorder="1" applyAlignment="1">
      <alignment vertical="center"/>
    </xf>
    <xf numFmtId="0" fontId="16" fillId="26" borderId="0" xfId="70" applyFont="1" applyFill="1" applyBorder="1"/>
    <xf numFmtId="0" fontId="17" fillId="26" borderId="0" xfId="70" applyFont="1" applyFill="1" applyBorder="1" applyAlignment="1">
      <alignment horizontal="right"/>
    </xf>
    <xf numFmtId="0" fontId="35" fillId="25" borderId="0" xfId="70" applyFont="1" applyFill="1" applyBorder="1" applyAlignment="1">
      <alignment vertical="center"/>
    </xf>
    <xf numFmtId="0" fontId="79" fillId="25" borderId="0" xfId="70" applyFont="1" applyFill="1" applyBorder="1" applyAlignment="1">
      <alignment horizontal="left" vertical="center"/>
    </xf>
    <xf numFmtId="0" fontId="20" fillId="38" borderId="19" xfId="70" applyFont="1" applyFill="1" applyBorder="1" applyAlignment="1">
      <alignment horizontal="center" vertical="center"/>
    </xf>
    <xf numFmtId="0" fontId="18" fillId="0" borderId="0" xfId="70" applyFont="1"/>
    <xf numFmtId="0" fontId="8" fillId="0" borderId="0" xfId="62" applyBorder="1"/>
    <xf numFmtId="0" fontId="8" fillId="26" borderId="0" xfId="71" applyFill="1" applyBorder="1"/>
    <xf numFmtId="0" fontId="8" fillId="25" borderId="21" xfId="72" applyFill="1" applyBorder="1"/>
    <xf numFmtId="0" fontId="8" fillId="25" borderId="19" xfId="72" applyFill="1" applyBorder="1"/>
    <xf numFmtId="0" fontId="53" fillId="0" borderId="0" xfId="70" applyFont="1"/>
    <xf numFmtId="0" fontId="8" fillId="25" borderId="22" xfId="70" applyFill="1" applyBorder="1"/>
    <xf numFmtId="0" fontId="8" fillId="26" borderId="0" xfId="70" applyFill="1" applyBorder="1"/>
    <xf numFmtId="0" fontId="17" fillId="24" borderId="0" xfId="40" applyFont="1" applyFill="1" applyBorder="1" applyAlignment="1">
      <alignment vertical="center"/>
    </xf>
    <xf numFmtId="164" fontId="22" fillId="26" borderId="0" xfId="40" applyNumberFormat="1" applyFont="1" applyFill="1" applyBorder="1" applyAlignment="1">
      <alignment horizontal="right" vertical="center" wrapText="1"/>
    </xf>
    <xf numFmtId="0" fontId="17" fillId="24" borderId="0" xfId="40" applyFont="1" applyFill="1" applyBorder="1" applyAlignment="1">
      <alignment horizontal="justify" vertical="center"/>
    </xf>
    <xf numFmtId="3" fontId="8" fillId="0" borderId="0" xfId="70" applyNumberFormat="1"/>
    <xf numFmtId="165" fontId="8" fillId="0" borderId="0" xfId="70" applyNumberFormat="1"/>
    <xf numFmtId="0" fontId="17" fillId="27" borderId="0" xfId="40" applyFont="1" applyFill="1" applyBorder="1" applyAlignment="1">
      <alignment horizontal="left"/>
    </xf>
    <xf numFmtId="0" fontId="19" fillId="25" borderId="0" xfId="70" applyFont="1" applyFill="1" applyBorder="1"/>
    <xf numFmtId="0" fontId="22" fillId="27" borderId="0" xfId="40" applyFont="1" applyFill="1" applyBorder="1" applyAlignment="1">
      <alignment horizontal="left" indent="1"/>
    </xf>
    <xf numFmtId="0" fontId="17" fillId="26" borderId="0" xfId="70" applyFont="1" applyFill="1" applyBorder="1" applyAlignment="1">
      <alignment horizontal="left"/>
    </xf>
    <xf numFmtId="0" fontId="8" fillId="0" borderId="0" xfId="70" applyBorder="1"/>
    <xf numFmtId="0" fontId="8" fillId="25" borderId="20" xfId="70" applyFill="1" applyBorder="1"/>
    <xf numFmtId="0" fontId="18" fillId="27" borderId="0" xfId="40" applyFont="1" applyFill="1" applyBorder="1" applyAlignment="1">
      <alignment horizontal="left"/>
    </xf>
    <xf numFmtId="0" fontId="22" fillId="25" borderId="0" xfId="70" applyFont="1" applyFill="1" applyBorder="1" applyAlignment="1">
      <alignment horizontal="left"/>
    </xf>
    <xf numFmtId="0" fontId="22" fillId="26" borderId="0" xfId="70" applyFont="1" applyFill="1" applyBorder="1" applyAlignment="1">
      <alignment horizontal="right"/>
    </xf>
    <xf numFmtId="167" fontId="88" fillId="26" borderId="0" xfId="40" applyNumberFormat="1" applyFont="1" applyFill="1" applyBorder="1" applyAlignment="1">
      <alignment horizontal="right" wrapText="1"/>
    </xf>
    <xf numFmtId="0" fontId="35" fillId="25" borderId="0" xfId="70" applyFont="1" applyFill="1" applyBorder="1"/>
    <xf numFmtId="0" fontId="0" fillId="26" borderId="0" xfId="0" applyFill="1"/>
    <xf numFmtId="0" fontId="20" fillId="30" borderId="54" xfId="52" applyFont="1" applyFill="1" applyBorder="1" applyAlignment="1">
      <alignment horizontal="center" vertical="center"/>
    </xf>
    <xf numFmtId="0" fontId="17" fillId="25" borderId="11" xfId="62" applyFont="1" applyFill="1" applyBorder="1" applyAlignment="1">
      <alignment horizontal="center"/>
    </xf>
    <xf numFmtId="0" fontId="18" fillId="25" borderId="0" xfId="62" applyFont="1" applyFill="1" applyBorder="1" applyAlignment="1">
      <alignment horizontal="left" indent="1"/>
    </xf>
    <xf numFmtId="0" fontId="76" fillId="25" borderId="0" xfId="62" applyFont="1" applyFill="1" applyBorder="1" applyAlignment="1">
      <alignment horizontal="left"/>
    </xf>
    <xf numFmtId="0" fontId="15" fillId="25" borderId="0" xfId="70" applyFont="1" applyFill="1" applyBorder="1" applyAlignment="1">
      <alignment horizontal="right"/>
    </xf>
    <xf numFmtId="0" fontId="51" fillId="25" borderId="0" xfId="70" applyFont="1" applyFill="1"/>
    <xf numFmtId="0" fontId="51" fillId="25" borderId="20" xfId="70" applyFont="1" applyFill="1" applyBorder="1"/>
    <xf numFmtId="1" fontId="88" fillId="26" borderId="0" xfId="70" applyNumberFormat="1" applyFont="1" applyFill="1" applyBorder="1" applyAlignment="1">
      <alignment horizontal="right"/>
    </xf>
    <xf numFmtId="0" fontId="51" fillId="25" borderId="0" xfId="70" applyFont="1" applyFill="1" applyBorder="1"/>
    <xf numFmtId="0" fontId="51" fillId="0" borderId="0" xfId="70" applyFont="1"/>
    <xf numFmtId="0" fontId="19" fillId="25" borderId="0" xfId="70" applyFont="1" applyFill="1"/>
    <xf numFmtId="0" fontId="19" fillId="25" borderId="20" xfId="70" applyFont="1" applyFill="1" applyBorder="1"/>
    <xf numFmtId="1" fontId="22" fillId="26" borderId="0" xfId="70" applyNumberFormat="1" applyFont="1" applyFill="1" applyBorder="1" applyAlignment="1">
      <alignment horizontal="right"/>
    </xf>
    <xf numFmtId="0" fontId="19" fillId="0" borderId="0" xfId="70" applyFont="1"/>
    <xf numFmtId="0" fontId="18" fillId="26" borderId="0" xfId="70" applyFont="1" applyFill="1" applyBorder="1" applyAlignment="1">
      <alignment horizontal="left"/>
    </xf>
    <xf numFmtId="0" fontId="53" fillId="25" borderId="0" xfId="70" applyFont="1" applyFill="1"/>
    <xf numFmtId="0" fontId="80" fillId="25" borderId="20" xfId="70" applyFont="1" applyFill="1" applyBorder="1"/>
    <xf numFmtId="0" fontId="84" fillId="25" borderId="0" xfId="70" applyFont="1" applyFill="1" applyBorder="1" applyAlignment="1">
      <alignment horizontal="left"/>
    </xf>
    <xf numFmtId="0" fontId="35" fillId="25" borderId="0" xfId="70" applyFont="1" applyFill="1"/>
    <xf numFmtId="0" fontId="86" fillId="25" borderId="20" xfId="70" applyFont="1" applyFill="1" applyBorder="1"/>
    <xf numFmtId="3" fontId="88" fillId="26" borderId="0" xfId="70" applyNumberFormat="1" applyFont="1" applyFill="1" applyBorder="1" applyAlignment="1">
      <alignment horizontal="right"/>
    </xf>
    <xf numFmtId="0" fontId="35" fillId="0" borderId="0" xfId="70" applyFont="1"/>
    <xf numFmtId="3" fontId="11" fillId="25" borderId="0" xfId="70" applyNumberFormat="1" applyFont="1" applyFill="1" applyBorder="1"/>
    <xf numFmtId="0" fontId="77" fillId="25" borderId="20" xfId="70" applyFont="1" applyFill="1" applyBorder="1"/>
    <xf numFmtId="0" fontId="35" fillId="25" borderId="0" xfId="70" applyFont="1" applyFill="1" applyBorder="1" applyAlignment="1"/>
    <xf numFmtId="0" fontId="53" fillId="25" borderId="0" xfId="70" applyFont="1" applyFill="1" applyBorder="1" applyAlignment="1"/>
    <xf numFmtId="0" fontId="8" fillId="26" borderId="20" xfId="70" applyFill="1" applyBorder="1"/>
    <xf numFmtId="0" fontId="54" fillId="26" borderId="0" xfId="70" applyFont="1" applyFill="1" applyBorder="1" applyAlignment="1"/>
    <xf numFmtId="0" fontId="35" fillId="26" borderId="0" xfId="70" applyFont="1" applyFill="1" applyBorder="1"/>
    <xf numFmtId="0" fontId="22" fillId="26" borderId="0" xfId="70" applyFont="1" applyFill="1" applyBorder="1" applyAlignment="1">
      <alignment horizontal="left" wrapText="1"/>
    </xf>
    <xf numFmtId="0" fontId="11" fillId="26" borderId="0" xfId="70" applyFont="1" applyFill="1" applyBorder="1"/>
    <xf numFmtId="0" fontId="53" fillId="26" borderId="0" xfId="70" applyFont="1" applyFill="1" applyBorder="1"/>
    <xf numFmtId="0" fontId="17" fillId="26" borderId="0" xfId="70" applyFont="1" applyFill="1" applyBorder="1" applyAlignment="1">
      <alignment horizontal="center"/>
    </xf>
    <xf numFmtId="0" fontId="17" fillId="26" borderId="0" xfId="70" applyFont="1" applyFill="1" applyBorder="1" applyAlignment="1"/>
    <xf numFmtId="0" fontId="24" fillId="26" borderId="0" xfId="70" applyFont="1" applyFill="1" applyBorder="1" applyAlignment="1">
      <alignment horizontal="left"/>
    </xf>
    <xf numFmtId="0" fontId="16" fillId="25" borderId="0" xfId="70" applyFont="1" applyFill="1"/>
    <xf numFmtId="0" fontId="16" fillId="26" borderId="20" xfId="70" applyFont="1" applyFill="1" applyBorder="1"/>
    <xf numFmtId="0" fontId="17" fillId="26" borderId="0" xfId="70" applyFont="1" applyFill="1" applyBorder="1" applyAlignment="1">
      <alignment horizontal="left" indent="1"/>
    </xf>
    <xf numFmtId="0" fontId="16" fillId="0" borderId="0" xfId="70" applyFont="1"/>
    <xf numFmtId="167" fontId="18" fillId="26" borderId="0" xfId="70" applyNumberFormat="1" applyFont="1" applyFill="1" applyBorder="1" applyAlignment="1">
      <alignment horizontal="center"/>
    </xf>
    <xf numFmtId="165" fontId="15" fillId="26" borderId="0" xfId="70" applyNumberFormat="1" applyFont="1" applyFill="1" applyBorder="1" applyAlignment="1">
      <alignment horizontal="center"/>
    </xf>
    <xf numFmtId="0" fontId="19" fillId="26" borderId="20" xfId="70" applyFont="1" applyFill="1" applyBorder="1"/>
    <xf numFmtId="0" fontId="18" fillId="26" borderId="20" xfId="70" applyFont="1" applyFill="1" applyBorder="1"/>
    <xf numFmtId="0" fontId="9" fillId="26" borderId="0" xfId="70" applyFont="1" applyFill="1" applyBorder="1" applyAlignment="1">
      <alignment horizontal="center" wrapText="1"/>
    </xf>
    <xf numFmtId="0" fontId="9" fillId="26" borderId="0" xfId="70" applyFont="1" applyFill="1" applyBorder="1"/>
    <xf numFmtId="0" fontId="15" fillId="26" borderId="0" xfId="70" applyFont="1" applyFill="1" applyBorder="1" applyAlignment="1">
      <alignment horizontal="left" indent="1"/>
    </xf>
    <xf numFmtId="0" fontId="9" fillId="26" borderId="20" xfId="70" applyFont="1" applyFill="1" applyBorder="1"/>
    <xf numFmtId="0" fontId="89" fillId="26"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1" fillId="25" borderId="0" xfId="70" applyFont="1" applyFill="1" applyBorder="1"/>
    <xf numFmtId="0" fontId="62" fillId="0" borderId="0" xfId="0" applyFont="1"/>
    <xf numFmtId="0" fontId="65" fillId="25" borderId="0" xfId="0" applyFont="1" applyFill="1" applyBorder="1"/>
    <xf numFmtId="0" fontId="0" fillId="25" borderId="21" xfId="0" applyFill="1" applyBorder="1"/>
    <xf numFmtId="0" fontId="11" fillId="25" borderId="19" xfId="0" applyFont="1" applyFill="1" applyBorder="1"/>
    <xf numFmtId="0" fontId="0" fillId="26" borderId="0" xfId="0" applyFill="1" applyBorder="1" applyAlignment="1">
      <alignment vertical="justify" wrapText="1"/>
    </xf>
    <xf numFmtId="0" fontId="51" fillId="25" borderId="0" xfId="0" applyFont="1" applyFill="1"/>
    <xf numFmtId="0" fontId="51" fillId="25" borderId="0" xfId="0" applyFont="1" applyFill="1" applyBorder="1"/>
    <xf numFmtId="0" fontId="51" fillId="0" borderId="0" xfId="0" applyFont="1"/>
    <xf numFmtId="2" fontId="22" fillId="26" borderId="0" xfId="0" applyNumberFormat="1" applyFont="1" applyFill="1" applyBorder="1" applyAlignment="1">
      <alignment horizontal="right"/>
    </xf>
    <xf numFmtId="0" fontId="0" fillId="0" borderId="0" xfId="0" applyAlignment="1"/>
    <xf numFmtId="0" fontId="22" fillId="26" borderId="0" xfId="0" applyFont="1" applyFill="1" applyBorder="1" applyAlignment="1">
      <alignment horizontal="right"/>
    </xf>
    <xf numFmtId="164" fontId="22" fillId="25" borderId="0" xfId="0" applyNumberFormat="1" applyFont="1" applyFill="1" applyBorder="1" applyAlignment="1">
      <alignment horizontal="right"/>
    </xf>
    <xf numFmtId="0" fontId="102" fillId="26" borderId="16" xfId="0" applyFont="1" applyFill="1" applyBorder="1" applyAlignment="1">
      <alignment vertical="center"/>
    </xf>
    <xf numFmtId="0" fontId="102" fillId="26" borderId="17" xfId="0" applyFont="1" applyFill="1" applyBorder="1" applyAlignment="1">
      <alignment vertical="center"/>
    </xf>
    <xf numFmtId="164" fontId="88" fillId="26" borderId="0" xfId="0" applyNumberFormat="1" applyFont="1" applyFill="1" applyBorder="1" applyAlignment="1">
      <alignment horizontal="right"/>
    </xf>
    <xf numFmtId="0" fontId="0" fillId="25" borderId="0" xfId="0" applyFill="1" applyAlignment="1"/>
    <xf numFmtId="0" fontId="0" fillId="25" borderId="20" xfId="0" applyFill="1" applyBorder="1" applyAlignment="1"/>
    <xf numFmtId="0" fontId="0" fillId="26" borderId="0" xfId="0" applyFill="1" applyAlignment="1"/>
    <xf numFmtId="0" fontId="11" fillId="25" borderId="0" xfId="0" applyFont="1" applyFill="1" applyBorder="1" applyAlignment="1"/>
    <xf numFmtId="0" fontId="62" fillId="25" borderId="0" xfId="0" applyFont="1" applyFill="1" applyAlignment="1"/>
    <xf numFmtId="0" fontId="62" fillId="25" borderId="20" xfId="0" applyFont="1" applyFill="1" applyBorder="1" applyAlignment="1"/>
    <xf numFmtId="0" fontId="88" fillId="26" borderId="0" xfId="0" applyFont="1" applyFill="1" applyBorder="1" applyAlignment="1"/>
    <xf numFmtId="0" fontId="78" fillId="25" borderId="0" xfId="0" applyFont="1" applyFill="1" applyBorder="1" applyAlignment="1"/>
    <xf numFmtId="0" fontId="62" fillId="0" borderId="0" xfId="0" applyFont="1" applyAlignment="1"/>
    <xf numFmtId="0" fontId="65" fillId="25" borderId="0" xfId="0" applyFont="1" applyFill="1" applyBorder="1" applyAlignment="1"/>
    <xf numFmtId="0" fontId="0" fillId="26" borderId="20" xfId="0" applyFill="1" applyBorder="1" applyAlignment="1"/>
    <xf numFmtId="0" fontId="48" fillId="25" borderId="0" xfId="0" applyFont="1" applyFill="1" applyBorder="1" applyAlignment="1">
      <alignment vertical="top"/>
    </xf>
    <xf numFmtId="0" fontId="15" fillId="25" borderId="0" xfId="0" applyFont="1" applyFill="1" applyBorder="1"/>
    <xf numFmtId="0" fontId="103" fillId="26" borderId="16" xfId="0" applyFont="1" applyFill="1" applyBorder="1" applyAlignment="1">
      <alignment vertical="center"/>
    </xf>
    <xf numFmtId="0" fontId="103" fillId="26" borderId="17" xfId="0" applyFont="1" applyFill="1" applyBorder="1" applyAlignment="1">
      <alignment vertical="center"/>
    </xf>
    <xf numFmtId="0" fontId="15" fillId="26" borderId="0" xfId="0" applyFont="1" applyFill="1" applyBorder="1"/>
    <xf numFmtId="0" fontId="72" fillId="25" borderId="0" xfId="0" applyFont="1" applyFill="1" applyBorder="1" applyAlignment="1">
      <alignment vertical="center"/>
    </xf>
    <xf numFmtId="0" fontId="52" fillId="25" borderId="0" xfId="0" applyFont="1" applyFill="1" applyBorder="1"/>
    <xf numFmtId="0" fontId="27" fillId="25" borderId="0" xfId="0" applyFont="1" applyFill="1" applyBorder="1"/>
    <xf numFmtId="164" fontId="18" fillId="27" borderId="0" xfId="40" applyNumberFormat="1" applyFont="1" applyFill="1" applyBorder="1" applyAlignment="1">
      <alignment horizontal="center" wrapText="1"/>
    </xf>
    <xf numFmtId="49" fontId="48" fillId="24" borderId="0" xfId="40" applyNumberFormat="1" applyFont="1" applyFill="1" applyBorder="1" applyAlignment="1">
      <alignment horizontal="center" vertical="center" wrapText="1"/>
    </xf>
    <xf numFmtId="167" fontId="76" fillId="27" borderId="0" xfId="40" applyNumberFormat="1" applyFont="1" applyFill="1" applyBorder="1" applyAlignment="1">
      <alignment horizontal="right" wrapText="1" indent="1"/>
    </xf>
    <xf numFmtId="167" fontId="18" fillId="27" borderId="0" xfId="40" applyNumberFormat="1" applyFont="1" applyFill="1" applyBorder="1" applyAlignment="1">
      <alignment horizontal="right" wrapText="1" indent="1"/>
    </xf>
    <xf numFmtId="165" fontId="76" fillId="27" borderId="0" xfId="58" applyNumberFormat="1" applyFont="1" applyFill="1" applyBorder="1" applyAlignment="1">
      <alignment horizontal="right" wrapText="1" indent="1"/>
    </xf>
    <xf numFmtId="2" fontId="18" fillId="27" borderId="0" xfId="40" applyNumberFormat="1" applyFont="1" applyFill="1" applyBorder="1" applyAlignment="1">
      <alignment horizontal="right" wrapText="1" indent="1"/>
    </xf>
    <xf numFmtId="0" fontId="22" fillId="25" borderId="0" xfId="62" applyFont="1" applyFill="1" applyBorder="1" applyAlignment="1">
      <alignment horizontal="right"/>
    </xf>
    <xf numFmtId="0" fontId="8" fillId="25" borderId="0" xfId="62" applyFill="1" applyBorder="1" applyAlignment="1">
      <alignment vertical="top"/>
    </xf>
    <xf numFmtId="0" fontId="22" fillId="24" borderId="0" xfId="40" applyFont="1" applyFill="1" applyBorder="1" applyAlignment="1">
      <alignment vertical="top"/>
    </xf>
    <xf numFmtId="0" fontId="8" fillId="25" borderId="20" xfId="70" applyFill="1" applyBorder="1" applyAlignment="1">
      <alignment vertical="center"/>
    </xf>
    <xf numFmtId="0" fontId="17" fillId="25" borderId="0" xfId="62" applyFont="1" applyFill="1" applyBorder="1" applyAlignment="1">
      <alignment horizontal="left" indent="1"/>
    </xf>
    <xf numFmtId="167" fontId="18" fillId="27" borderId="0" xfId="40" applyNumberFormat="1" applyFont="1" applyFill="1" applyBorder="1" applyAlignment="1">
      <alignment horizontal="center" wrapText="1"/>
    </xf>
    <xf numFmtId="0" fontId="18" fillId="25" borderId="0" xfId="70" applyFont="1" applyFill="1" applyBorder="1" applyAlignment="1">
      <alignment horizontal="left"/>
    </xf>
    <xf numFmtId="0" fontId="8" fillId="26" borderId="0" xfId="70" applyFill="1"/>
    <xf numFmtId="0" fontId="22" fillId="25" borderId="0" xfId="70" applyFont="1" applyFill="1" applyBorder="1" applyAlignment="1">
      <alignment horizontal="right"/>
    </xf>
    <xf numFmtId="0" fontId="8" fillId="0" borderId="18" xfId="70" applyFill="1" applyBorder="1"/>
    <xf numFmtId="0" fontId="47" fillId="25" borderId="0" xfId="70" applyFont="1" applyFill="1" applyBorder="1" applyAlignment="1">
      <alignment horizontal="left"/>
    </xf>
    <xf numFmtId="0" fontId="8" fillId="0" borderId="0" xfId="70" applyAlignment="1">
      <alignment horizontal="center"/>
    </xf>
    <xf numFmtId="0" fontId="8" fillId="26" borderId="0" xfId="70" applyFill="1" applyBorder="1" applyAlignment="1">
      <alignment vertical="center"/>
    </xf>
    <xf numFmtId="3" fontId="18" fillId="25" borderId="0" xfId="70" applyNumberFormat="1" applyFont="1" applyFill="1" applyBorder="1" applyAlignment="1">
      <alignment horizontal="right"/>
    </xf>
    <xf numFmtId="0" fontId="9" fillId="25" borderId="0" xfId="70" applyFont="1" applyFill="1" applyAlignment="1">
      <alignment vertical="top"/>
    </xf>
    <xf numFmtId="0" fontId="9" fillId="25" borderId="20" xfId="70" applyFont="1" applyFill="1" applyBorder="1" applyAlignment="1">
      <alignment vertical="top"/>
    </xf>
    <xf numFmtId="0" fontId="9" fillId="0" borderId="0" xfId="70" applyFont="1" applyAlignment="1">
      <alignment vertical="top"/>
    </xf>
    <xf numFmtId="0" fontId="9" fillId="25" borderId="0" xfId="70" applyFont="1" applyFill="1" applyBorder="1" applyAlignment="1">
      <alignment horizontal="center"/>
    </xf>
    <xf numFmtId="0" fontId="11" fillId="25" borderId="0" xfId="70" applyFont="1" applyFill="1" applyBorder="1" applyAlignment="1">
      <alignment vertical="top"/>
    </xf>
    <xf numFmtId="0" fontId="20" fillId="29" borderId="20" xfId="70" applyFont="1" applyFill="1" applyBorder="1" applyAlignment="1">
      <alignment horizontal="center" vertical="center"/>
    </xf>
    <xf numFmtId="0" fontId="8" fillId="0" borderId="0" xfId="70" applyFill="1" applyAlignment="1">
      <alignment vertical="top"/>
    </xf>
    <xf numFmtId="0" fontId="8" fillId="0" borderId="0" xfId="70" applyFill="1" applyBorder="1" applyAlignment="1">
      <alignment vertical="top"/>
    </xf>
    <xf numFmtId="0" fontId="35" fillId="0" borderId="0" xfId="70" applyFont="1" applyFill="1" applyBorder="1"/>
    <xf numFmtId="0" fontId="11" fillId="0" borderId="0" xfId="70" applyFont="1" applyFill="1" applyBorder="1" applyAlignment="1">
      <alignment vertical="top"/>
    </xf>
    <xf numFmtId="0" fontId="97" fillId="35" borderId="0" xfId="68" applyFill="1" applyBorder="1" applyAlignment="1" applyProtection="1"/>
    <xf numFmtId="0" fontId="17" fillId="25" borderId="0" xfId="62" applyFont="1" applyFill="1" applyBorder="1" applyAlignment="1">
      <alignment horizontal="left" indent="1"/>
    </xf>
    <xf numFmtId="0" fontId="15" fillId="25" borderId="22" xfId="62" applyFont="1" applyFill="1" applyBorder="1" applyAlignment="1">
      <alignment horizontal="left"/>
    </xf>
    <xf numFmtId="0" fontId="55" fillId="25" borderId="19" xfId="0" applyFont="1" applyFill="1" applyBorder="1"/>
    <xf numFmtId="0" fontId="11" fillId="25" borderId="19" xfId="0" applyFont="1" applyFill="1" applyBorder="1" applyAlignment="1"/>
    <xf numFmtId="0" fontId="8" fillId="0" borderId="0" xfId="62" applyFill="1" applyBorder="1"/>
    <xf numFmtId="3" fontId="8" fillId="25" borderId="0" xfId="70" applyNumberFormat="1" applyFill="1"/>
    <xf numFmtId="0" fontId="17" fillId="25" borderId="18" xfId="70" applyFont="1" applyFill="1" applyBorder="1" applyAlignment="1"/>
    <xf numFmtId="167" fontId="73" fillId="26" borderId="0" xfId="62" applyNumberFormat="1" applyFont="1" applyFill="1" applyBorder="1" applyAlignment="1">
      <alignment horizontal="center"/>
    </xf>
    <xf numFmtId="167" fontId="18" fillId="26" borderId="0" xfId="62" applyNumberFormat="1" applyFont="1" applyFill="1" applyBorder="1" applyAlignment="1">
      <alignment horizontal="center"/>
    </xf>
    <xf numFmtId="164" fontId="57" fillId="26" borderId="0" xfId="40" applyNumberFormat="1" applyFont="1" applyFill="1" applyBorder="1" applyAlignment="1">
      <alignment horizontal="center" wrapText="1"/>
    </xf>
    <xf numFmtId="165" fontId="92" fillId="26" borderId="0" xfId="70" applyNumberFormat="1" applyFont="1" applyFill="1" applyBorder="1"/>
    <xf numFmtId="0" fontId="15" fillId="26" borderId="0" xfId="62" applyFont="1" applyFill="1" applyBorder="1" applyAlignment="1">
      <alignment horizontal="left" indent="1"/>
    </xf>
    <xf numFmtId="0" fontId="15" fillId="26" borderId="0" xfId="62" applyFont="1" applyFill="1" applyBorder="1" applyAlignment="1"/>
    <xf numFmtId="0" fontId="74" fillId="26" borderId="0" xfId="62" applyFont="1" applyFill="1" applyBorder="1" applyAlignment="1">
      <alignment horizontal="left" indent="1"/>
    </xf>
    <xf numFmtId="0" fontId="15" fillId="26" borderId="36" xfId="62" applyFont="1" applyFill="1" applyBorder="1" applyAlignment="1">
      <alignment horizontal="left" indent="1"/>
    </xf>
    <xf numFmtId="0" fontId="15" fillId="26" borderId="36" xfId="62" applyFont="1" applyFill="1" applyBorder="1" applyAlignment="1"/>
    <xf numFmtId="165" fontId="18" fillId="26" borderId="0" xfId="70" applyNumberFormat="1" applyFont="1" applyFill="1" applyBorder="1" applyAlignment="1">
      <alignment horizontal="center"/>
    </xf>
    <xf numFmtId="0" fontId="22" fillId="25" borderId="0" xfId="0" applyFont="1" applyFill="1" applyBorder="1" applyAlignment="1">
      <alignment vertical="top"/>
    </xf>
    <xf numFmtId="0" fontId="18" fillId="25" borderId="0" xfId="0" applyFont="1" applyFill="1" applyBorder="1" applyAlignment="1">
      <alignment horizontal="right"/>
    </xf>
    <xf numFmtId="0" fontId="8" fillId="25" borderId="19" xfId="70" applyFill="1" applyBorder="1"/>
    <xf numFmtId="0" fontId="81" fillId="26" borderId="15" xfId="70" applyFont="1" applyFill="1" applyBorder="1" applyAlignment="1">
      <alignment vertical="center"/>
    </xf>
    <xf numFmtId="0" fontId="102" fillId="26" borderId="16" xfId="70" applyFont="1" applyFill="1" applyBorder="1" applyAlignment="1">
      <alignment vertical="center"/>
    </xf>
    <xf numFmtId="0" fontId="102" fillId="26" borderId="17" xfId="70" applyFont="1" applyFill="1" applyBorder="1" applyAlignment="1">
      <alignment vertical="center"/>
    </xf>
    <xf numFmtId="0" fontId="62" fillId="25" borderId="0" xfId="70" applyFont="1" applyFill="1"/>
    <xf numFmtId="0" fontId="62" fillId="25" borderId="0" xfId="70" applyFont="1" applyFill="1" applyBorder="1"/>
    <xf numFmtId="0" fontId="65" fillId="25" borderId="19" xfId="70" applyFont="1" applyFill="1" applyBorder="1"/>
    <xf numFmtId="0" fontId="62" fillId="0" borderId="0" xfId="70" applyFont="1"/>
    <xf numFmtId="0" fontId="63" fillId="0" borderId="0" xfId="70" applyFont="1"/>
    <xf numFmtId="0" fontId="63" fillId="25" borderId="0" xfId="70" applyFont="1" applyFill="1"/>
    <xf numFmtId="0" fontId="63" fillId="25" borderId="0" xfId="70" applyFont="1" applyFill="1" applyBorder="1"/>
    <xf numFmtId="0" fontId="69" fillId="25" borderId="19" xfId="70" applyFont="1" applyFill="1" applyBorder="1"/>
    <xf numFmtId="0" fontId="63" fillId="26" borderId="0" xfId="70" applyFont="1" applyFill="1"/>
    <xf numFmtId="0" fontId="11" fillId="25" borderId="0" xfId="70" applyFont="1" applyFill="1" applyBorder="1" applyAlignment="1">
      <alignment vertical="center"/>
    </xf>
    <xf numFmtId="0" fontId="8" fillId="0" borderId="0" xfId="70" applyBorder="1" applyAlignment="1">
      <alignment vertical="center"/>
    </xf>
    <xf numFmtId="0" fontId="20" fillId="30" borderId="19" xfId="70" applyFont="1" applyFill="1" applyBorder="1" applyAlignment="1">
      <alignment horizontal="center" vertical="center"/>
    </xf>
    <xf numFmtId="3" fontId="9" fillId="25" borderId="22" xfId="70" applyNumberFormat="1" applyFont="1" applyFill="1" applyBorder="1" applyAlignment="1">
      <alignment horizontal="center"/>
    </xf>
    <xf numFmtId="0" fontId="9" fillId="25" borderId="22" xfId="70" applyFont="1" applyFill="1" applyBorder="1" applyAlignment="1">
      <alignment horizontal="center"/>
    </xf>
    <xf numFmtId="3" fontId="9" fillId="25" borderId="0" xfId="70" applyNumberFormat="1" applyFont="1" applyFill="1" applyBorder="1" applyAlignment="1">
      <alignment horizontal="center"/>
    </xf>
    <xf numFmtId="0" fontId="21" fillId="26" borderId="16" xfId="70" applyFont="1" applyFill="1" applyBorder="1" applyAlignment="1">
      <alignment vertical="center"/>
    </xf>
    <xf numFmtId="0" fontId="57" fillId="26" borderId="16" xfId="70" applyFont="1" applyFill="1" applyBorder="1" applyAlignment="1">
      <alignment horizontal="center" vertical="center"/>
    </xf>
    <xf numFmtId="0" fontId="57" fillId="26" borderId="17" xfId="70" applyFont="1" applyFill="1" applyBorder="1" applyAlignment="1">
      <alignment horizontal="center" vertical="center"/>
    </xf>
    <xf numFmtId="0" fontId="21" fillId="25" borderId="0" xfId="70" applyFont="1" applyFill="1" applyBorder="1" applyAlignment="1">
      <alignment vertical="center"/>
    </xf>
    <xf numFmtId="0" fontId="57" fillId="25" borderId="0" xfId="70" applyFont="1" applyFill="1" applyBorder="1" applyAlignment="1">
      <alignment horizontal="center" vertical="center"/>
    </xf>
    <xf numFmtId="0" fontId="77" fillId="25" borderId="0" xfId="70" applyFont="1" applyFill="1"/>
    <xf numFmtId="0" fontId="77" fillId="0" borderId="0" xfId="70" applyFont="1" applyFill="1"/>
    <xf numFmtId="165" fontId="79" fillId="26" borderId="0" xfId="70" applyNumberFormat="1" applyFont="1" applyFill="1" applyBorder="1" applyAlignment="1">
      <alignment horizontal="right" vertical="center"/>
    </xf>
    <xf numFmtId="165" fontId="18" fillId="26" borderId="0" xfId="70" applyNumberFormat="1" applyFont="1" applyFill="1" applyBorder="1" applyAlignment="1">
      <alignment horizontal="right" vertical="center"/>
    </xf>
    <xf numFmtId="165" fontId="9" fillId="25" borderId="0" xfId="70" applyNumberFormat="1" applyFont="1" applyFill="1" applyBorder="1" applyAlignment="1">
      <alignment horizontal="right" vertical="center"/>
    </xf>
    <xf numFmtId="0" fontId="76" fillId="25" borderId="0" xfId="70" applyFont="1" applyFill="1" applyBorder="1" applyAlignment="1">
      <alignment horizontal="center" vertical="center"/>
    </xf>
    <xf numFmtId="165" fontId="79" fillId="25" borderId="0" xfId="70" applyNumberFormat="1" applyFont="1" applyFill="1" applyBorder="1" applyAlignment="1">
      <alignment horizontal="center" vertical="center"/>
    </xf>
    <xf numFmtId="165" fontId="76" fillId="26" borderId="0" xfId="70" applyNumberFormat="1" applyFont="1" applyFill="1" applyBorder="1" applyAlignment="1">
      <alignment horizontal="right" vertical="center" wrapText="1"/>
    </xf>
    <xf numFmtId="0" fontId="80" fillId="25" borderId="0" xfId="70" applyFont="1" applyFill="1" applyAlignment="1">
      <alignment vertical="center"/>
    </xf>
    <xf numFmtId="0" fontId="80" fillId="25" borderId="20" xfId="70" applyFont="1" applyFill="1" applyBorder="1" applyAlignment="1">
      <alignment vertical="center"/>
    </xf>
    <xf numFmtId="0" fontId="80" fillId="0" borderId="0" xfId="70" applyFont="1" applyFill="1" applyBorder="1" applyAlignment="1">
      <alignment vertical="center"/>
    </xf>
    <xf numFmtId="165" fontId="76" fillId="26" borderId="0" xfId="70" applyNumberFormat="1" applyFont="1" applyFill="1" applyBorder="1" applyAlignment="1">
      <alignment horizontal="right" vertical="center"/>
    </xf>
    <xf numFmtId="0" fontId="80" fillId="0" borderId="0" xfId="70" applyFont="1" applyFill="1" applyAlignment="1">
      <alignment vertical="center"/>
    </xf>
    <xf numFmtId="49" fontId="18" fillId="25" borderId="0" xfId="70" applyNumberFormat="1" applyFont="1" applyFill="1" applyBorder="1" applyAlignment="1">
      <alignment horizontal="left" indent="1"/>
    </xf>
    <xf numFmtId="165" fontId="9" fillId="25" borderId="0" xfId="70" applyNumberFormat="1" applyFont="1" applyFill="1" applyBorder="1" applyAlignment="1">
      <alignment horizontal="center" vertical="center"/>
    </xf>
    <xf numFmtId="49" fontId="79" fillId="25" borderId="0" xfId="70" applyNumberFormat="1" applyFont="1" applyFill="1" applyBorder="1" applyAlignment="1">
      <alignment horizontal="left" indent="1"/>
    </xf>
    <xf numFmtId="0" fontId="30" fillId="25" borderId="0" xfId="70" applyFont="1" applyFill="1"/>
    <xf numFmtId="0" fontId="30" fillId="25" borderId="20" xfId="70" applyFont="1" applyFill="1" applyBorder="1"/>
    <xf numFmtId="49" fontId="17" fillId="25" borderId="0" xfId="70" applyNumberFormat="1" applyFont="1" applyFill="1" applyBorder="1" applyAlignment="1">
      <alignment horizontal="left" indent="1"/>
    </xf>
    <xf numFmtId="0" fontId="30" fillId="0" borderId="0" xfId="70" applyFont="1" applyFill="1"/>
    <xf numFmtId="0" fontId="76" fillId="25" borderId="0" xfId="70" applyFont="1" applyFill="1"/>
    <xf numFmtId="0" fontId="76" fillId="25" borderId="20" xfId="70" applyFont="1" applyFill="1" applyBorder="1"/>
    <xf numFmtId="49" fontId="76" fillId="25" borderId="0" xfId="70" applyNumberFormat="1" applyFont="1" applyFill="1" applyBorder="1" applyAlignment="1">
      <alignment horizontal="left" indent="1"/>
    </xf>
    <xf numFmtId="0" fontId="76" fillId="0" borderId="0" xfId="70" applyFont="1" applyFill="1"/>
    <xf numFmtId="0" fontId="62" fillId="25" borderId="20" xfId="70" applyFont="1" applyFill="1" applyBorder="1"/>
    <xf numFmtId="0" fontId="61" fillId="25" borderId="0" xfId="70" applyFont="1" applyFill="1" applyBorder="1" applyAlignment="1">
      <alignment horizontal="left"/>
    </xf>
    <xf numFmtId="0" fontId="61" fillId="25" borderId="0" xfId="70" applyFont="1" applyFill="1" applyBorder="1" applyAlignment="1">
      <alignment horizontal="justify" vertical="center"/>
    </xf>
    <xf numFmtId="165" fontId="61" fillId="25" borderId="0" xfId="70" applyNumberFormat="1" applyFont="1" applyFill="1" applyBorder="1" applyAlignment="1">
      <alignment horizontal="center" vertical="center"/>
    </xf>
    <xf numFmtId="165" fontId="61" fillId="25" borderId="0" xfId="70" applyNumberFormat="1" applyFont="1" applyFill="1" applyBorder="1" applyAlignment="1">
      <alignment horizontal="right" vertical="center" wrapText="1"/>
    </xf>
    <xf numFmtId="0" fontId="20" fillId="30" borderId="20" xfId="70" applyFont="1" applyFill="1" applyBorder="1" applyAlignment="1">
      <alignment horizontal="center" vertical="center"/>
    </xf>
    <xf numFmtId="49" fontId="9" fillId="25" borderId="0" xfId="70" applyNumberFormat="1" applyFont="1" applyFill="1" applyBorder="1" applyAlignment="1">
      <alignment horizontal="center"/>
    </xf>
    <xf numFmtId="49" fontId="18" fillId="25" borderId="0" xfId="70" applyNumberFormat="1" applyFont="1" applyFill="1" applyBorder="1" applyAlignment="1">
      <alignment horizontal="center"/>
    </xf>
    <xf numFmtId="0" fontId="18" fillId="25" borderId="0" xfId="70" applyNumberFormat="1" applyFont="1" applyFill="1" applyBorder="1" applyAlignment="1">
      <alignment horizontal="center"/>
    </xf>
    <xf numFmtId="3" fontId="8" fillId="0" borderId="0" xfId="70" applyNumberFormat="1" applyAlignment="1">
      <alignment horizontal="center"/>
    </xf>
    <xf numFmtId="0" fontId="76" fillId="25" borderId="0" xfId="70" applyFont="1" applyFill="1" applyBorder="1" applyAlignment="1">
      <alignment horizontal="left"/>
    </xf>
    <xf numFmtId="0" fontId="36" fillId="25" borderId="0" xfId="70" applyFont="1" applyFill="1" applyAlignment="1">
      <alignment vertical="center"/>
    </xf>
    <xf numFmtId="0" fontId="36" fillId="25" borderId="20" xfId="70" applyFont="1" applyFill="1" applyBorder="1" applyAlignment="1">
      <alignment vertical="center"/>
    </xf>
    <xf numFmtId="0" fontId="76" fillId="25" borderId="0" xfId="70" applyFont="1" applyFill="1" applyBorder="1" applyAlignment="1">
      <alignment horizontal="left" vertical="center"/>
    </xf>
    <xf numFmtId="0" fontId="84" fillId="25" borderId="0" xfId="70" applyFont="1" applyFill="1" applyBorder="1" applyAlignment="1">
      <alignment horizontal="left" vertical="center"/>
    </xf>
    <xf numFmtId="0" fontId="36" fillId="0" borderId="0" xfId="70" applyFont="1" applyAlignment="1">
      <alignment vertical="center"/>
    </xf>
    <xf numFmtId="0" fontId="36" fillId="26" borderId="0" xfId="70" applyFont="1" applyFill="1" applyBorder="1" applyAlignment="1">
      <alignment vertical="center"/>
    </xf>
    <xf numFmtId="0" fontId="38" fillId="26" borderId="0" xfId="70" applyFont="1" applyFill="1" applyBorder="1" applyAlignment="1">
      <alignment vertical="center"/>
    </xf>
    <xf numFmtId="0" fontId="36" fillId="0" borderId="0" xfId="70" applyFont="1" applyBorder="1" applyAlignment="1">
      <alignment vertical="center"/>
    </xf>
    <xf numFmtId="164" fontId="8" fillId="26" borderId="0" xfId="70" applyNumberFormat="1" applyFill="1" applyBorder="1"/>
    <xf numFmtId="0" fontId="19" fillId="25" borderId="0" xfId="70" applyFont="1" applyFill="1" applyBorder="1" applyAlignment="1">
      <alignment vertical="center"/>
    </xf>
    <xf numFmtId="0" fontId="10" fillId="25" borderId="0" xfId="70" applyFont="1" applyFill="1" applyBorder="1" applyAlignment="1">
      <alignment vertical="center"/>
    </xf>
    <xf numFmtId="0" fontId="36" fillId="25" borderId="20" xfId="70" applyFont="1" applyFill="1" applyBorder="1"/>
    <xf numFmtId="0" fontId="38" fillId="25" borderId="0" xfId="70" applyFont="1" applyFill="1" applyBorder="1"/>
    <xf numFmtId="3" fontId="18" fillId="25" borderId="0" xfId="70" applyNumberFormat="1" applyFont="1" applyFill="1" applyBorder="1"/>
    <xf numFmtId="0" fontId="15" fillId="25" borderId="0" xfId="70" applyFont="1" applyFill="1" applyAlignment="1"/>
    <xf numFmtId="0" fontId="15" fillId="25" borderId="20" xfId="70" applyFont="1" applyFill="1" applyBorder="1" applyAlignment="1"/>
    <xf numFmtId="0" fontId="15" fillId="0" borderId="0" xfId="70" applyFont="1" applyAlignment="1"/>
    <xf numFmtId="3" fontId="9" fillId="25" borderId="0" xfId="70" applyNumberFormat="1" applyFont="1" applyFill="1" applyBorder="1"/>
    <xf numFmtId="0" fontId="8" fillId="0" borderId="20" xfId="70" applyBorder="1"/>
    <xf numFmtId="0" fontId="22" fillId="25" borderId="0" xfId="70" applyFont="1" applyFill="1" applyBorder="1" applyAlignment="1">
      <alignment vertical="center"/>
    </xf>
    <xf numFmtId="0" fontId="18" fillId="25" borderId="0" xfId="70" applyFont="1" applyFill="1" applyBorder="1" applyAlignment="1">
      <alignment horizontal="left" vertical="center"/>
    </xf>
    <xf numFmtId="0" fontId="20" fillId="38" borderId="20" xfId="70" applyFont="1" applyFill="1" applyBorder="1" applyAlignment="1">
      <alignment horizontal="center" vertical="center"/>
    </xf>
    <xf numFmtId="0" fontId="17" fillId="24" borderId="0" xfId="40" applyFont="1" applyFill="1" applyBorder="1" applyAlignment="1">
      <alignment horizontal="left" indent="2"/>
    </xf>
    <xf numFmtId="0" fontId="17" fillId="25" borderId="18" xfId="70" applyFont="1" applyFill="1" applyBorder="1" applyAlignment="1">
      <alignment horizontal="right"/>
    </xf>
    <xf numFmtId="0" fontId="35" fillId="24" borderId="0" xfId="40" applyFont="1" applyFill="1" applyBorder="1" applyAlignment="1">
      <alignment horizontal="left" vertical="top" wrapText="1"/>
    </xf>
    <xf numFmtId="3" fontId="84" fillId="26" borderId="0" xfId="70" applyNumberFormat="1" applyFont="1" applyFill="1" applyBorder="1" applyAlignment="1">
      <alignment horizontal="left"/>
    </xf>
    <xf numFmtId="49" fontId="18" fillId="25" borderId="0" xfId="70" applyNumberFormat="1" applyFont="1" applyFill="1" applyBorder="1" applyAlignment="1">
      <alignment horizontal="left"/>
    </xf>
    <xf numFmtId="3" fontId="8" fillId="0" borderId="0" xfId="70" applyNumberFormat="1" applyFill="1" applyAlignment="1">
      <alignment horizontal="center"/>
    </xf>
    <xf numFmtId="3" fontId="17" fillId="26" borderId="0" xfId="40" applyNumberFormat="1" applyFont="1" applyFill="1" applyBorder="1" applyAlignment="1">
      <alignment horizontal="right" wrapText="1"/>
    </xf>
    <xf numFmtId="3" fontId="15" fillId="26" borderId="10" xfId="70" applyNumberFormat="1" applyFont="1" applyFill="1" applyBorder="1" applyAlignment="1">
      <alignment horizontal="center"/>
    </xf>
    <xf numFmtId="3" fontId="8" fillId="26" borderId="0" xfId="70" applyNumberFormat="1" applyFill="1" applyBorder="1" applyAlignment="1">
      <alignment horizontal="center"/>
    </xf>
    <xf numFmtId="164" fontId="76" fillId="26" borderId="0" xfId="40" applyNumberFormat="1" applyFont="1" applyFill="1" applyBorder="1" applyAlignment="1">
      <alignment horizontal="right" indent="1"/>
    </xf>
    <xf numFmtId="0" fontId="77" fillId="26" borderId="0" xfId="70" applyFont="1" applyFill="1"/>
    <xf numFmtId="165" fontId="77" fillId="26" borderId="0" xfId="70" applyNumberFormat="1" applyFont="1" applyFill="1" applyBorder="1" applyAlignment="1">
      <alignment horizontal="center" vertical="center"/>
    </xf>
    <xf numFmtId="165" fontId="8" fillId="26" borderId="0" xfId="70" applyNumberFormat="1" applyFont="1" applyFill="1" applyBorder="1" applyAlignment="1">
      <alignment horizontal="center" vertical="center"/>
    </xf>
    <xf numFmtId="0" fontId="80" fillId="26" borderId="0" xfId="70" applyFont="1" applyFill="1" applyAlignment="1">
      <alignment vertical="center"/>
    </xf>
    <xf numFmtId="165" fontId="30" fillId="26" borderId="0" xfId="70" applyNumberFormat="1" applyFont="1" applyFill="1" applyBorder="1" applyAlignment="1">
      <alignment horizontal="center" vertical="center"/>
    </xf>
    <xf numFmtId="165" fontId="76" fillId="26" borderId="0" xfId="70" applyNumberFormat="1" applyFont="1" applyFill="1" applyBorder="1" applyAlignment="1">
      <alignment horizontal="center" vertical="center"/>
    </xf>
    <xf numFmtId="0" fontId="18" fillId="26" borderId="0" xfId="70" applyNumberFormat="1" applyFont="1" applyFill="1" applyBorder="1" applyAlignment="1">
      <alignment horizontal="right"/>
    </xf>
    <xf numFmtId="164" fontId="8" fillId="0" borderId="0" xfId="70" applyNumberFormat="1"/>
    <xf numFmtId="0" fontId="17" fillId="25" borderId="59" xfId="62" applyFont="1" applyFill="1" applyBorder="1" applyAlignment="1">
      <alignment horizontal="center"/>
    </xf>
    <xf numFmtId="0" fontId="18" fillId="25" borderId="0" xfId="0" applyFont="1" applyFill="1" applyBorder="1" applyAlignment="1">
      <alignment horizontal="left"/>
    </xf>
    <xf numFmtId="0" fontId="22" fillId="25" borderId="0" xfId="0" applyFont="1" applyFill="1" applyBorder="1" applyAlignment="1">
      <alignment horizontal="right"/>
    </xf>
    <xf numFmtId="0" fontId="17" fillId="25" borderId="11" xfId="0" applyFont="1" applyFill="1" applyBorder="1" applyAlignment="1">
      <alignment horizontal="center"/>
    </xf>
    <xf numFmtId="0" fontId="11" fillId="25" borderId="0" xfId="0" applyFont="1" applyFill="1" applyBorder="1"/>
    <xf numFmtId="0" fontId="16" fillId="25" borderId="0" xfId="0" applyFont="1" applyFill="1" applyBorder="1"/>
    <xf numFmtId="0" fontId="30" fillId="26" borderId="0" xfId="62" applyFont="1" applyFill="1" applyBorder="1"/>
    <xf numFmtId="3" fontId="18" fillId="26" borderId="0" xfId="62" applyNumberFormat="1" applyFont="1" applyFill="1" applyBorder="1" applyAlignment="1">
      <alignment horizontal="right" indent="2"/>
    </xf>
    <xf numFmtId="0" fontId="62" fillId="26" borderId="0" xfId="62" applyFont="1" applyFill="1" applyBorder="1" applyAlignment="1"/>
    <xf numFmtId="0" fontId="19" fillId="26" borderId="0" xfId="62" applyFont="1" applyFill="1" applyBorder="1"/>
    <xf numFmtId="0" fontId="18" fillId="26" borderId="0" xfId="0" applyFont="1" applyFill="1" applyBorder="1" applyAlignment="1">
      <alignment horizontal="left"/>
    </xf>
    <xf numFmtId="0" fontId="22" fillId="26" borderId="0" xfId="70" applyFont="1" applyFill="1" applyBorder="1" applyAlignment="1">
      <alignment horizontal="left"/>
    </xf>
    <xf numFmtId="0" fontId="76" fillId="25" borderId="0" xfId="70" applyFont="1" applyFill="1" applyBorder="1" applyAlignment="1"/>
    <xf numFmtId="167" fontId="36" fillId="0" borderId="0" xfId="70" applyNumberFormat="1" applyFont="1" applyBorder="1" applyAlignment="1">
      <alignment vertical="center"/>
    </xf>
    <xf numFmtId="0" fontId="76" fillId="25" borderId="20" xfId="70" applyFont="1" applyFill="1" applyBorder="1" applyAlignment="1">
      <alignment horizontal="left" indent="1"/>
    </xf>
    <xf numFmtId="0" fontId="8" fillId="44" borderId="0" xfId="70" applyFill="1" applyBorder="1"/>
    <xf numFmtId="0" fontId="18" fillId="44" borderId="0" xfId="70" applyFont="1" applyFill="1" applyBorder="1"/>
    <xf numFmtId="164" fontId="18" fillId="45" borderId="0" xfId="40" applyNumberFormat="1" applyFont="1" applyFill="1" applyBorder="1" applyAlignment="1">
      <alignment horizontal="center" wrapText="1"/>
    </xf>
    <xf numFmtId="0" fontId="11" fillId="44" borderId="0" xfId="70" applyFont="1" applyFill="1" applyBorder="1"/>
    <xf numFmtId="0" fontId="8" fillId="35" borderId="0" xfId="70" applyFill="1" applyBorder="1"/>
    <xf numFmtId="164" fontId="8" fillId="35" borderId="0" xfId="70" applyNumberFormat="1" applyFill="1" applyBorder="1"/>
    <xf numFmtId="0" fontId="22" fillId="35" borderId="0" xfId="70" applyFont="1" applyFill="1" applyBorder="1" applyAlignment="1">
      <alignment horizontal="right"/>
    </xf>
    <xf numFmtId="0" fontId="11" fillId="35" borderId="0" xfId="70" applyFont="1" applyFill="1" applyBorder="1"/>
    <xf numFmtId="0" fontId="107" fillId="0" borderId="0" xfId="70" applyFont="1" applyBorder="1" applyAlignment="1">
      <alignment vertical="center"/>
    </xf>
    <xf numFmtId="0" fontId="107" fillId="0" borderId="0" xfId="70" applyFont="1" applyBorder="1"/>
    <xf numFmtId="0" fontId="108" fillId="0" borderId="0" xfId="70" applyFont="1" applyBorder="1" applyAlignment="1">
      <alignment wrapText="1"/>
    </xf>
    <xf numFmtId="0" fontId="107" fillId="0" borderId="0" xfId="70" applyFont="1"/>
    <xf numFmtId="167" fontId="107" fillId="0" borderId="0" xfId="70" applyNumberFormat="1" applyFont="1" applyBorder="1" applyAlignment="1">
      <alignment vertical="center"/>
    </xf>
    <xf numFmtId="165" fontId="107" fillId="0" borderId="0" xfId="70" applyNumberFormat="1" applyFont="1" applyBorder="1" applyAlignment="1">
      <alignment vertical="center"/>
    </xf>
    <xf numFmtId="0" fontId="8" fillId="0" borderId="0" xfId="70" applyFill="1" applyAlignment="1">
      <alignment vertical="center"/>
    </xf>
    <xf numFmtId="0" fontId="8" fillId="0" borderId="20" xfId="70" applyFill="1" applyBorder="1" applyAlignment="1">
      <alignment vertical="center"/>
    </xf>
    <xf numFmtId="0" fontId="8" fillId="0" borderId="0" xfId="70" applyFill="1" applyBorder="1" applyAlignment="1">
      <alignment vertical="center"/>
    </xf>
    <xf numFmtId="0" fontId="107" fillId="0" borderId="0" xfId="70" applyFont="1" applyFill="1" applyBorder="1" applyAlignment="1">
      <alignment vertical="center"/>
    </xf>
    <xf numFmtId="0" fontId="8" fillId="26" borderId="0" xfId="70" applyFill="1" applyAlignment="1">
      <alignment vertical="center"/>
    </xf>
    <xf numFmtId="0" fontId="17" fillId="26" borderId="11" xfId="62" applyFont="1" applyFill="1" applyBorder="1" applyAlignment="1">
      <alignment horizontal="center" vertical="center"/>
    </xf>
    <xf numFmtId="0" fontId="36" fillId="0" borderId="0" xfId="70" applyFont="1" applyFill="1"/>
    <xf numFmtId="0" fontId="109" fillId="46" borderId="0" xfId="70" applyFont="1" applyFill="1" applyBorder="1"/>
    <xf numFmtId="0" fontId="109" fillId="46" borderId="0" xfId="70" applyFont="1" applyFill="1" applyBorder="1" applyAlignment="1">
      <alignment vertical="center"/>
    </xf>
    <xf numFmtId="167" fontId="76" fillId="26" borderId="0" xfId="59" applyNumberFormat="1" applyFont="1" applyFill="1" applyBorder="1" applyAlignment="1">
      <alignment horizontal="right"/>
    </xf>
    <xf numFmtId="167" fontId="18" fillId="26" borderId="0" xfId="59" applyNumberFormat="1" applyFont="1" applyFill="1" applyBorder="1" applyAlignment="1">
      <alignment horizontal="right"/>
    </xf>
    <xf numFmtId="167" fontId="18" fillId="26" borderId="0" xfId="59" applyNumberFormat="1" applyFont="1" applyFill="1" applyBorder="1" applyAlignment="1">
      <alignment horizontal="right" indent="1"/>
    </xf>
    <xf numFmtId="0" fontId="17" fillId="25" borderId="11" xfId="70" applyFont="1" applyFill="1" applyBorder="1" applyAlignment="1">
      <alignment horizontal="center"/>
    </xf>
    <xf numFmtId="2" fontId="15" fillId="26" borderId="0" xfId="62" applyNumberFormat="1" applyFont="1" applyFill="1" applyBorder="1" applyAlignment="1">
      <alignment horizontal="left" indent="1"/>
    </xf>
    <xf numFmtId="0" fontId="22" fillId="25" borderId="0" xfId="70" applyFont="1" applyFill="1" applyBorder="1" applyAlignment="1">
      <alignment horizontal="right"/>
    </xf>
    <xf numFmtId="0" fontId="8" fillId="25" borderId="20" xfId="70" applyFill="1" applyBorder="1" applyAlignment="1"/>
    <xf numFmtId="0" fontId="18" fillId="24" borderId="0" xfId="61" applyFont="1" applyFill="1" applyBorder="1" applyAlignment="1">
      <alignment horizontal="left"/>
    </xf>
    <xf numFmtId="0" fontId="98" fillId="27" borderId="0" xfId="61" applyFont="1" applyFill="1" applyBorder="1" applyAlignment="1">
      <alignment horizontal="left"/>
    </xf>
    <xf numFmtId="0" fontId="18" fillId="24" borderId="0" xfId="61" applyFont="1" applyFill="1" applyBorder="1" applyAlignment="1"/>
    <xf numFmtId="0" fontId="17" fillId="24" borderId="0" xfId="40" applyFont="1" applyFill="1" applyBorder="1" applyAlignment="1" applyProtection="1">
      <alignment horizontal="left" indent="1"/>
    </xf>
    <xf numFmtId="0" fontId="22" fillId="24" borderId="0" xfId="40" applyFont="1" applyFill="1" applyBorder="1" applyAlignment="1" applyProtection="1">
      <alignment horizontal="left" indent="1"/>
    </xf>
    <xf numFmtId="168" fontId="18" fillId="24" borderId="0" xfId="40" applyNumberFormat="1" applyFont="1" applyFill="1" applyBorder="1" applyAlignment="1" applyProtection="1">
      <alignment horizontal="right" wrapText="1"/>
    </xf>
    <xf numFmtId="0" fontId="17" fillId="24" borderId="0" xfId="40" applyFont="1" applyFill="1" applyBorder="1" applyProtection="1"/>
    <xf numFmtId="0" fontId="18" fillId="24" borderId="0" xfId="40" applyFont="1" applyFill="1" applyBorder="1" applyProtection="1"/>
    <xf numFmtId="0" fontId="76" fillId="24" borderId="0" xfId="40" applyFont="1" applyFill="1" applyBorder="1" applyProtection="1"/>
    <xf numFmtId="0" fontId="17" fillId="24" borderId="0" xfId="40" applyFont="1" applyFill="1" applyBorder="1" applyAlignment="1" applyProtection="1">
      <alignment horizontal="left"/>
    </xf>
    <xf numFmtId="0" fontId="76" fillId="44" borderId="0" xfId="70" applyFont="1" applyFill="1" applyBorder="1" applyAlignment="1">
      <alignment horizontal="right"/>
    </xf>
    <xf numFmtId="167" fontId="76" fillId="25" borderId="0" xfId="59" applyNumberFormat="1" applyFont="1" applyFill="1" applyBorder="1" applyAlignment="1">
      <alignment horizontal="right" indent="1"/>
    </xf>
    <xf numFmtId="170" fontId="17" fillId="25" borderId="11" xfId="70" applyNumberFormat="1" applyFont="1" applyFill="1" applyBorder="1" applyAlignment="1">
      <alignment horizontal="center"/>
    </xf>
    <xf numFmtId="171" fontId="22" fillId="26" borderId="0" xfId="40" applyNumberFormat="1" applyFont="1" applyFill="1" applyBorder="1" applyAlignment="1">
      <alignment horizontal="right" wrapText="1"/>
    </xf>
    <xf numFmtId="0" fontId="17" fillId="25" borderId="11" xfId="70" applyFont="1" applyFill="1" applyBorder="1" applyAlignment="1" applyProtection="1">
      <alignment horizontal="center"/>
    </xf>
    <xf numFmtId="0" fontId="17" fillId="25" borderId="12" xfId="70" applyFont="1" applyFill="1" applyBorder="1" applyAlignment="1" applyProtection="1">
      <alignment horizontal="center"/>
    </xf>
    <xf numFmtId="165" fontId="18" fillId="27" borderId="0" xfId="40" applyNumberFormat="1" applyFont="1" applyFill="1" applyBorder="1" applyAlignment="1">
      <alignment horizontal="right" wrapText="1" indent="1"/>
    </xf>
    <xf numFmtId="0" fontId="53" fillId="25" borderId="0" xfId="70" applyFont="1" applyFill="1" applyAlignment="1"/>
    <xf numFmtId="0" fontId="53" fillId="0" borderId="0" xfId="70" applyFont="1" applyBorder="1" applyAlignment="1"/>
    <xf numFmtId="0" fontId="11" fillId="25" borderId="0" xfId="70" applyFont="1" applyFill="1" applyBorder="1" applyAlignment="1"/>
    <xf numFmtId="0" fontId="53" fillId="0" borderId="0" xfId="70" applyFont="1" applyAlignment="1"/>
    <xf numFmtId="167" fontId="9" fillId="26" borderId="0" xfId="70" applyNumberFormat="1" applyFont="1" applyFill="1" applyBorder="1" applyAlignment="1">
      <alignment horizontal="right" indent="3"/>
    </xf>
    <xf numFmtId="167" fontId="98" fillId="26" borderId="0" xfId="70" applyNumberFormat="1" applyFont="1" applyFill="1" applyBorder="1" applyAlignment="1">
      <alignment horizontal="right" indent="3"/>
    </xf>
    <xf numFmtId="0" fontId="112" fillId="25" borderId="0" xfId="70" applyFont="1" applyFill="1" applyBorder="1" applyAlignment="1">
      <alignment horizontal="left" vertical="center"/>
    </xf>
    <xf numFmtId="0" fontId="0" fillId="25" borderId="22" xfId="51" applyFont="1" applyFill="1" applyBorder="1"/>
    <xf numFmtId="3" fontId="36" fillId="0" borderId="0" xfId="70" applyNumberFormat="1" applyFont="1" applyBorder="1" applyAlignment="1">
      <alignment vertical="center"/>
    </xf>
    <xf numFmtId="165" fontId="36" fillId="0" borderId="0" xfId="70" applyNumberFormat="1" applyFont="1" applyBorder="1" applyAlignment="1">
      <alignment vertical="center"/>
    </xf>
    <xf numFmtId="0" fontId="18" fillId="0" borderId="0" xfId="0" applyFont="1" applyAlignment="1">
      <alignment readingOrder="2"/>
    </xf>
    <xf numFmtId="0" fontId="18" fillId="24" borderId="0" xfId="40" applyFont="1" applyFill="1" applyBorder="1"/>
    <xf numFmtId="0" fontId="18" fillId="36" borderId="0" xfId="62" applyFont="1" applyFill="1" applyAlignment="1">
      <alignment vertical="center" wrapText="1"/>
    </xf>
    <xf numFmtId="0" fontId="94" fillId="38" borderId="0" xfId="62" applyFont="1" applyFill="1" applyBorder="1" applyAlignment="1">
      <alignment vertical="center"/>
    </xf>
    <xf numFmtId="0" fontId="9" fillId="36" borderId="0" xfId="62" applyFont="1" applyFill="1" applyAlignment="1">
      <alignment horizontal="left" vertical="center"/>
    </xf>
    <xf numFmtId="0" fontId="16" fillId="36" borderId="0" xfId="62" applyFont="1" applyFill="1" applyBorder="1" applyAlignment="1">
      <alignment horizontal="right" vertical="top" wrapText="1"/>
    </xf>
    <xf numFmtId="0" fontId="15" fillId="32" borderId="0" xfId="62" applyFont="1" applyFill="1" applyBorder="1" applyAlignment="1">
      <alignment horizontal="right"/>
    </xf>
    <xf numFmtId="0" fontId="16" fillId="36" borderId="38" xfId="62" applyFont="1" applyFill="1" applyBorder="1" applyAlignment="1">
      <alignment horizontal="right" vertical="top" wrapText="1"/>
    </xf>
    <xf numFmtId="0" fontId="17" fillId="36" borderId="0" xfId="62" applyFont="1" applyFill="1" applyBorder="1" applyAlignment="1">
      <alignment horizontal="right" vertical="center"/>
    </xf>
    <xf numFmtId="0" fontId="18" fillId="36" borderId="0" xfId="62" applyFont="1" applyFill="1" applyBorder="1" applyAlignment="1">
      <alignment horizontal="right" vertical="center" wrapText="1"/>
    </xf>
    <xf numFmtId="0" fontId="17" fillId="36" borderId="0" xfId="62" applyFont="1" applyFill="1" applyBorder="1" applyAlignment="1">
      <alignment horizontal="right" vertical="center" wrapText="1"/>
    </xf>
    <xf numFmtId="0" fontId="18" fillId="36" borderId="0" xfId="62" applyFont="1" applyFill="1" applyBorder="1" applyAlignment="1">
      <alignment horizontal="right" vertical="top" wrapText="1"/>
    </xf>
    <xf numFmtId="0" fontId="18" fillId="36" borderId="0" xfId="62" applyFont="1" applyFill="1" applyBorder="1" applyAlignment="1">
      <alignment horizontal="right" vertical="center"/>
    </xf>
    <xf numFmtId="0" fontId="18" fillId="36" borderId="0" xfId="62" applyFont="1" applyFill="1" applyBorder="1" applyAlignment="1">
      <alignment horizontal="right"/>
    </xf>
    <xf numFmtId="0" fontId="18" fillId="36" borderId="0" xfId="62" applyFont="1" applyFill="1" applyBorder="1" applyAlignment="1">
      <alignment horizontal="right" wrapText="1"/>
    </xf>
    <xf numFmtId="0" fontId="18" fillId="36" borderId="38" xfId="62" applyFont="1" applyFill="1" applyBorder="1" applyAlignment="1">
      <alignment horizontal="right"/>
    </xf>
    <xf numFmtId="0" fontId="8" fillId="36" borderId="0" xfId="62" applyFill="1" applyBorder="1" applyAlignment="1">
      <alignment horizontal="right" vertical="center"/>
    </xf>
    <xf numFmtId="0" fontId="8" fillId="36" borderId="0" xfId="62" applyFill="1" applyBorder="1" applyAlignment="1">
      <alignment horizontal="right"/>
    </xf>
    <xf numFmtId="0" fontId="17" fillId="0" borderId="11" xfId="0" applyFont="1" applyFill="1" applyBorder="1" applyAlignment="1">
      <alignment horizontal="center"/>
    </xf>
    <xf numFmtId="164" fontId="8" fillId="0" borderId="0" xfId="70" applyNumberFormat="1" applyFill="1"/>
    <xf numFmtId="165" fontId="8" fillId="0" borderId="0" xfId="70" applyNumberFormat="1" applyFill="1" applyAlignment="1">
      <alignment vertical="center"/>
    </xf>
    <xf numFmtId="0" fontId="62" fillId="0" borderId="0" xfId="70" applyFont="1" applyFill="1"/>
    <xf numFmtId="166" fontId="8" fillId="0" borderId="0" xfId="70" applyNumberFormat="1" applyFill="1"/>
    <xf numFmtId="0" fontId="22" fillId="24" borderId="19" xfId="61" applyFont="1" applyFill="1" applyBorder="1" applyAlignment="1">
      <alignment horizontal="left" wrapText="1"/>
    </xf>
    <xf numFmtId="0" fontId="17" fillId="26" borderId="12" xfId="70" applyFont="1" applyFill="1" applyBorder="1" applyAlignment="1">
      <alignment horizontal="center"/>
    </xf>
    <xf numFmtId="0" fontId="17" fillId="25" borderId="12" xfId="51" applyFont="1" applyFill="1" applyBorder="1" applyAlignment="1">
      <alignment horizontal="center" vertical="center"/>
    </xf>
    <xf numFmtId="0" fontId="8" fillId="26" borderId="0" xfId="52" applyFill="1" applyBorder="1"/>
    <xf numFmtId="0" fontId="17" fillId="25" borderId="0" xfId="52" applyFont="1" applyFill="1" applyBorder="1" applyAlignment="1">
      <alignment horizontal="left"/>
    </xf>
    <xf numFmtId="0" fontId="99" fillId="25" borderId="0" xfId="52" applyFont="1" applyFill="1" applyBorder="1" applyAlignment="1">
      <alignment horizontal="left"/>
    </xf>
    <xf numFmtId="0" fontId="17" fillId="25" borderId="0" xfId="51" applyFont="1" applyFill="1" applyBorder="1" applyAlignment="1">
      <alignment horizontal="right"/>
    </xf>
    <xf numFmtId="0" fontId="0" fillId="26" borderId="22" xfId="51" applyFont="1" applyFill="1" applyBorder="1"/>
    <xf numFmtId="0" fontId="15" fillId="25" borderId="22" xfId="51" applyFont="1" applyFill="1" applyBorder="1" applyAlignment="1">
      <alignment horizontal="left"/>
    </xf>
    <xf numFmtId="0" fontId="47" fillId="25" borderId="22" xfId="51" applyFont="1" applyFill="1" applyBorder="1" applyAlignment="1">
      <alignment horizontal="left"/>
    </xf>
    <xf numFmtId="0" fontId="0" fillId="0" borderId="22" xfId="51" applyFont="1" applyBorder="1"/>
    <xf numFmtId="0" fontId="22" fillId="0" borderId="0" xfId="51" applyFont="1" applyBorder="1" applyAlignment="1">
      <alignment vertical="top"/>
    </xf>
    <xf numFmtId="0" fontId="11" fillId="25" borderId="0" xfId="51" applyFont="1" applyFill="1" applyBorder="1"/>
    <xf numFmtId="0" fontId="17" fillId="25" borderId="11" xfId="51" applyFont="1" applyFill="1" applyBorder="1" applyAlignment="1">
      <alignment horizontal="center" vertical="center"/>
    </xf>
    <xf numFmtId="0" fontId="17" fillId="25" borderId="0" xfId="51" applyFont="1" applyFill="1" applyBorder="1" applyAlignment="1">
      <alignment horizontal="center" vertical="center"/>
    </xf>
    <xf numFmtId="49" fontId="17" fillId="25" borderId="0" xfId="51" applyNumberFormat="1" applyFont="1" applyFill="1" applyBorder="1" applyAlignment="1">
      <alignment horizontal="center" vertical="center" wrapText="1"/>
    </xf>
    <xf numFmtId="0" fontId="15" fillId="26" borderId="0" xfId="51" applyFont="1" applyFill="1" applyBorder="1" applyAlignment="1">
      <alignment horizontal="center"/>
    </xf>
    <xf numFmtId="0" fontId="22" fillId="25" borderId="0" xfId="51" applyFont="1" applyFill="1" applyBorder="1" applyAlignment="1">
      <alignment horizontal="center"/>
    </xf>
    <xf numFmtId="1" fontId="22" fillId="25" borderId="10" xfId="51" applyNumberFormat="1" applyFont="1" applyFill="1" applyBorder="1" applyAlignment="1">
      <alignment horizontal="center"/>
    </xf>
    <xf numFmtId="3" fontId="22" fillId="24" borderId="0" xfId="61" applyNumberFormat="1" applyFont="1" applyFill="1" applyBorder="1" applyAlignment="1">
      <alignment horizontal="center" wrapText="1"/>
    </xf>
    <xf numFmtId="0" fontId="15" fillId="25" borderId="19" xfId="51" applyFont="1" applyFill="1" applyBorder="1" applyAlignment="1">
      <alignment horizontal="center"/>
    </xf>
    <xf numFmtId="0" fontId="15" fillId="25" borderId="0" xfId="51" applyFont="1" applyFill="1" applyAlignment="1">
      <alignment horizontal="center"/>
    </xf>
    <xf numFmtId="0" fontId="15" fillId="0" borderId="0" xfId="51" applyFont="1" applyAlignment="1">
      <alignment horizontal="center"/>
    </xf>
    <xf numFmtId="165" fontId="18" fillId="27" borderId="0" xfId="61" applyNumberFormat="1" applyFont="1" applyFill="1" applyBorder="1" applyAlignment="1">
      <alignment horizontal="center" wrapText="1"/>
    </xf>
    <xf numFmtId="165" fontId="17" fillId="27" borderId="0" xfId="61" applyNumberFormat="1" applyFont="1" applyFill="1" applyBorder="1" applyAlignment="1">
      <alignment horizontal="center" wrapText="1"/>
    </xf>
    <xf numFmtId="0" fontId="17" fillId="40" borderId="0" xfId="61" applyFont="1" applyFill="1" applyBorder="1" applyAlignment="1">
      <alignment horizontal="left"/>
    </xf>
    <xf numFmtId="167" fontId="14" fillId="35" borderId="0" xfId="70" applyNumberFormat="1" applyFont="1" applyFill="1" applyBorder="1" applyAlignment="1">
      <alignment horizontal="right" indent="3"/>
    </xf>
    <xf numFmtId="4" fontId="17" fillId="40" borderId="0" xfId="61" applyNumberFormat="1" applyFont="1" applyFill="1" applyBorder="1" applyAlignment="1">
      <alignment horizontal="right" wrapText="1" indent="4"/>
    </xf>
    <xf numFmtId="4" fontId="98" fillId="27" borderId="0" xfId="61" applyNumberFormat="1" applyFont="1" applyFill="1" applyBorder="1" applyAlignment="1">
      <alignment horizontal="right" wrapText="1" indent="4"/>
    </xf>
    <xf numFmtId="165" fontId="113" fillId="27" borderId="0" xfId="61" applyNumberFormat="1" applyFont="1" applyFill="1" applyBorder="1" applyAlignment="1">
      <alignment horizontal="center" wrapText="1"/>
    </xf>
    <xf numFmtId="165" fontId="62" fillId="0" borderId="0" xfId="70" applyNumberFormat="1" applyFont="1" applyFill="1"/>
    <xf numFmtId="0" fontId="17" fillId="25" borderId="52" xfId="70" applyFont="1" applyFill="1" applyBorder="1" applyAlignment="1">
      <alignment horizontal="center"/>
    </xf>
    <xf numFmtId="0" fontId="17" fillId="25" borderId="11" xfId="70" applyFont="1" applyFill="1" applyBorder="1" applyAlignment="1">
      <alignment horizontal="center"/>
    </xf>
    <xf numFmtId="0" fontId="47" fillId="0" borderId="0" xfId="70" applyFont="1" applyProtection="1">
      <protection locked="0"/>
    </xf>
    <xf numFmtId="0" fontId="18" fillId="25" borderId="0" xfId="70" applyFont="1" applyFill="1" applyBorder="1" applyAlignment="1">
      <alignment vertical="center"/>
    </xf>
    <xf numFmtId="0" fontId="47" fillId="25" borderId="0" xfId="70" applyFont="1" applyFill="1" applyAlignment="1">
      <alignment vertical="center"/>
    </xf>
    <xf numFmtId="0" fontId="47" fillId="25" borderId="20" xfId="70" applyFont="1" applyFill="1" applyBorder="1" applyAlignment="1">
      <alignment vertical="center"/>
    </xf>
    <xf numFmtId="0" fontId="47" fillId="0" borderId="0" xfId="70" applyFont="1" applyAlignment="1">
      <alignment vertical="center"/>
    </xf>
    <xf numFmtId="0" fontId="9" fillId="25" borderId="0" xfId="70" applyFont="1" applyFill="1" applyAlignment="1">
      <alignment vertical="center"/>
    </xf>
    <xf numFmtId="0" fontId="9" fillId="25" borderId="20" xfId="70" applyFont="1" applyFill="1" applyBorder="1" applyAlignment="1">
      <alignment vertical="center"/>
    </xf>
    <xf numFmtId="0" fontId="9" fillId="0" borderId="0" xfId="70" applyFont="1" applyAlignment="1">
      <alignment vertical="center"/>
    </xf>
    <xf numFmtId="0" fontId="18" fillId="40" borderId="0" xfId="61" applyFont="1" applyFill="1" applyBorder="1" applyAlignment="1">
      <alignment horizontal="left" indent="1"/>
    </xf>
    <xf numFmtId="3" fontId="22" fillId="40" borderId="0" xfId="61" applyNumberFormat="1" applyFont="1" applyFill="1" applyBorder="1" applyAlignment="1">
      <alignment horizontal="center" wrapText="1"/>
    </xf>
    <xf numFmtId="0" fontId="18" fillId="40" borderId="0" xfId="61" applyFont="1" applyFill="1" applyBorder="1" applyAlignment="1"/>
    <xf numFmtId="1" fontId="51" fillId="0" borderId="0" xfId="70" applyNumberFormat="1" applyFont="1"/>
    <xf numFmtId="0" fontId="47" fillId="25" borderId="0" xfId="70" applyFont="1" applyFill="1" applyProtection="1">
      <protection locked="0"/>
    </xf>
    <xf numFmtId="0" fontId="17" fillId="26" borderId="62" xfId="70" applyFont="1" applyFill="1" applyBorder="1" applyAlignment="1"/>
    <xf numFmtId="0" fontId="8" fillId="26" borderId="0" xfId="62" applyFill="1"/>
    <xf numFmtId="0" fontId="51" fillId="26" borderId="0" xfId="62" applyFont="1" applyFill="1"/>
    <xf numFmtId="0" fontId="47" fillId="25" borderId="19" xfId="70" applyFont="1" applyFill="1" applyBorder="1" applyProtection="1">
      <protection locked="0"/>
    </xf>
    <xf numFmtId="0" fontId="47" fillId="25" borderId="0" xfId="70" applyFont="1" applyFill="1" applyBorder="1" applyProtection="1">
      <protection locked="0"/>
    </xf>
    <xf numFmtId="0" fontId="22" fillId="24" borderId="0" xfId="40" applyFont="1" applyFill="1" applyBorder="1" applyProtection="1">
      <protection locked="0"/>
    </xf>
    <xf numFmtId="0" fontId="18" fillId="24" borderId="0" xfId="40" applyFont="1" applyFill="1" applyBorder="1" applyProtection="1">
      <protection locked="0"/>
    </xf>
    <xf numFmtId="167" fontId="18" fillId="25" borderId="0" xfId="70" applyNumberFormat="1" applyFont="1" applyFill="1" applyBorder="1" applyAlignment="1" applyProtection="1">
      <alignment horizontal="right"/>
      <protection locked="0"/>
    </xf>
    <xf numFmtId="0" fontId="12" fillId="25" borderId="0" xfId="70" applyFont="1" applyFill="1" applyBorder="1" applyProtection="1">
      <protection locked="0"/>
    </xf>
    <xf numFmtId="0" fontId="15" fillId="25" borderId="0" xfId="0" applyFont="1" applyFill="1" applyBorder="1" applyAlignment="1">
      <alignment horizontal="left" vertical="center"/>
    </xf>
    <xf numFmtId="49" fontId="56" fillId="37" borderId="0" xfId="40" applyNumberFormat="1" applyFont="1" applyFill="1" applyBorder="1" applyAlignment="1">
      <alignment horizontal="center" vertical="center" readingOrder="1"/>
    </xf>
    <xf numFmtId="2" fontId="48" fillId="26" borderId="0" xfId="70" applyNumberFormat="1" applyFont="1" applyFill="1" applyBorder="1" applyAlignment="1">
      <alignment horizontal="center"/>
    </xf>
    <xf numFmtId="0" fontId="17" fillId="25" borderId="0" xfId="0" applyFont="1" applyFill="1" applyBorder="1" applyAlignment="1">
      <alignment horizontal="center"/>
    </xf>
    <xf numFmtId="0" fontId="17" fillId="25" borderId="0" xfId="0" applyFont="1" applyFill="1" applyBorder="1" applyAlignment="1">
      <alignment horizontal="center"/>
    </xf>
    <xf numFmtId="3" fontId="19" fillId="0" borderId="0" xfId="70" applyNumberFormat="1" applyFont="1"/>
    <xf numFmtId="0" fontId="85" fillId="26" borderId="0" xfId="62" applyFont="1" applyFill="1" applyBorder="1" applyAlignment="1">
      <alignment horizontal="center" vertical="center"/>
    </xf>
    <xf numFmtId="1" fontId="76" fillId="25" borderId="0" xfId="62" applyNumberFormat="1" applyFont="1" applyFill="1" applyBorder="1" applyAlignment="1">
      <alignment horizontal="right"/>
    </xf>
    <xf numFmtId="3" fontId="76" fillId="25" borderId="0" xfId="62" applyNumberFormat="1" applyFont="1" applyFill="1" applyBorder="1" applyAlignment="1">
      <alignment horizontal="right"/>
    </xf>
    <xf numFmtId="0" fontId="51" fillId="0" borderId="0" xfId="62" applyFont="1" applyFill="1" applyBorder="1"/>
    <xf numFmtId="0" fontId="62" fillId="0" borderId="0" xfId="62" applyFont="1" applyFill="1" applyBorder="1" applyAlignment="1"/>
    <xf numFmtId="0" fontId="51" fillId="26" borderId="0" xfId="62" applyFont="1" applyFill="1" applyBorder="1"/>
    <xf numFmtId="0" fontId="17" fillId="26" borderId="0" xfId="62" applyFont="1" applyFill="1" applyBorder="1" applyAlignment="1">
      <alignment horizontal="left" indent="1"/>
    </xf>
    <xf numFmtId="0" fontId="8" fillId="26" borderId="0" xfId="62" applyFill="1" applyBorder="1"/>
    <xf numFmtId="0" fontId="76" fillId="26" borderId="0" xfId="62" applyFont="1" applyFill="1" applyBorder="1" applyAlignment="1">
      <alignment horizontal="left"/>
    </xf>
    <xf numFmtId="3" fontId="46" fillId="26" borderId="0" xfId="62" applyNumberFormat="1" applyFont="1" applyFill="1" applyBorder="1" applyAlignment="1">
      <alignment horizontal="right"/>
    </xf>
    <xf numFmtId="0" fontId="35" fillId="26" borderId="0" xfId="40" applyFont="1" applyFill="1" applyBorder="1"/>
    <xf numFmtId="0" fontId="22" fillId="26" borderId="0" xfId="62" applyFont="1" applyFill="1" applyBorder="1" applyAlignment="1">
      <alignment horizontal="justify" wrapText="1"/>
    </xf>
    <xf numFmtId="0" fontId="65" fillId="26" borderId="0" xfId="62" applyFont="1" applyFill="1" applyBorder="1" applyAlignment="1">
      <alignment horizontal="left" vertical="center" indent="1"/>
    </xf>
    <xf numFmtId="0" fontId="63" fillId="26" borderId="0" xfId="62" applyFont="1" applyFill="1" applyBorder="1" applyAlignment="1">
      <alignment vertical="center"/>
    </xf>
    <xf numFmtId="0" fontId="62" fillId="26" borderId="0" xfId="62" applyFont="1" applyFill="1" applyBorder="1" applyAlignment="1">
      <alignment vertical="center"/>
    </xf>
    <xf numFmtId="1" fontId="17" fillId="26" borderId="0" xfId="40" applyNumberFormat="1" applyFont="1" applyFill="1" applyBorder="1" applyAlignment="1">
      <alignment horizontal="center" wrapText="1"/>
    </xf>
    <xf numFmtId="164" fontId="17" fillId="26" borderId="0" xfId="40" applyNumberFormat="1" applyFont="1" applyFill="1" applyBorder="1" applyAlignment="1">
      <alignment horizontal="right" wrapText="1" indent="2"/>
    </xf>
    <xf numFmtId="0" fontId="62" fillId="26" borderId="0" xfId="62" applyFont="1" applyFill="1" applyBorder="1"/>
    <xf numFmtId="1" fontId="76" fillId="25" borderId="0" xfId="62" applyNumberFormat="1" applyFont="1" applyFill="1" applyBorder="1" applyAlignment="1">
      <alignment horizontal="center"/>
    </xf>
    <xf numFmtId="3" fontId="76" fillId="25" borderId="0" xfId="62" applyNumberFormat="1" applyFont="1" applyFill="1" applyBorder="1" applyAlignment="1">
      <alignment horizontal="center"/>
    </xf>
    <xf numFmtId="3" fontId="17" fillId="25" borderId="0" xfId="62" applyNumberFormat="1" applyFont="1" applyFill="1" applyBorder="1" applyAlignment="1">
      <alignment horizontal="center"/>
    </xf>
    <xf numFmtId="0" fontId="17" fillId="26" borderId="0" xfId="0" applyFont="1" applyFill="1" applyBorder="1" applyAlignment="1">
      <alignment horizontal="center"/>
    </xf>
    <xf numFmtId="1" fontId="76" fillId="26" borderId="0" xfId="62" applyNumberFormat="1" applyFont="1" applyFill="1" applyBorder="1" applyAlignment="1">
      <alignment horizontal="right"/>
    </xf>
    <xf numFmtId="3" fontId="17" fillId="26" borderId="0" xfId="62" applyNumberFormat="1" applyFont="1" applyFill="1" applyBorder="1" applyAlignment="1">
      <alignment horizontal="right" indent="2"/>
    </xf>
    <xf numFmtId="3" fontId="76" fillId="26" borderId="0" xfId="62" applyNumberFormat="1" applyFont="1" applyFill="1" applyBorder="1" applyAlignment="1">
      <alignment horizontal="right"/>
    </xf>
    <xf numFmtId="3" fontId="17" fillId="26" borderId="0" xfId="62" applyNumberFormat="1" applyFont="1" applyFill="1" applyBorder="1" applyAlignment="1">
      <alignment horizontal="right"/>
    </xf>
    <xf numFmtId="1" fontId="17" fillId="26" borderId="63" xfId="0" applyNumberFormat="1" applyFont="1" applyFill="1" applyBorder="1" applyAlignment="1"/>
    <xf numFmtId="1" fontId="76" fillId="26" borderId="0" xfId="62" applyNumberFormat="1" applyFont="1" applyFill="1" applyBorder="1" applyAlignment="1"/>
    <xf numFmtId="3" fontId="76" fillId="26" borderId="0" xfId="62" applyNumberFormat="1" applyFont="1" applyFill="1" applyBorder="1" applyAlignment="1"/>
    <xf numFmtId="1" fontId="17" fillId="26" borderId="63" xfId="0" applyNumberFormat="1" applyFont="1" applyFill="1" applyBorder="1" applyAlignment="1">
      <alignment horizontal="center"/>
    </xf>
    <xf numFmtId="1" fontId="76" fillId="26" borderId="0" xfId="62" applyNumberFormat="1" applyFont="1" applyFill="1" applyBorder="1" applyAlignment="1">
      <alignment horizontal="center"/>
    </xf>
    <xf numFmtId="3" fontId="17" fillId="26" borderId="0" xfId="62" applyNumberFormat="1" applyFont="1" applyFill="1" applyBorder="1" applyAlignment="1">
      <alignment horizontal="center"/>
    </xf>
    <xf numFmtId="3" fontId="76" fillId="26" borderId="0" xfId="62" applyNumberFormat="1" applyFont="1" applyFill="1" applyBorder="1" applyAlignment="1">
      <alignment horizontal="center"/>
    </xf>
    <xf numFmtId="1" fontId="17" fillId="25" borderId="63" xfId="0" applyNumberFormat="1" applyFont="1" applyFill="1" applyBorder="1" applyAlignment="1">
      <alignment horizontal="center"/>
    </xf>
    <xf numFmtId="3" fontId="76" fillId="25" borderId="0" xfId="62" applyNumberFormat="1" applyFont="1" applyFill="1" applyBorder="1" applyAlignment="1"/>
    <xf numFmtId="1" fontId="17" fillId="25" borderId="63" xfId="0" applyNumberFormat="1" applyFont="1" applyFill="1" applyBorder="1" applyAlignment="1">
      <alignment horizontal="right"/>
    </xf>
    <xf numFmtId="0" fontId="17" fillId="25" borderId="0" xfId="0" applyFont="1" applyFill="1" applyBorder="1" applyAlignment="1">
      <alignment horizontal="right"/>
    </xf>
    <xf numFmtId="3" fontId="9" fillId="26" borderId="0" xfId="70" applyNumberFormat="1" applyFont="1" applyFill="1" applyBorder="1"/>
    <xf numFmtId="0" fontId="82" fillId="26" borderId="0" xfId="70" applyFont="1" applyFill="1" applyBorder="1" applyAlignment="1">
      <alignment horizontal="left" vertical="center"/>
    </xf>
    <xf numFmtId="3" fontId="18" fillId="26" borderId="0" xfId="70" applyNumberFormat="1" applyFont="1" applyFill="1" applyBorder="1" applyAlignment="1">
      <alignment horizontal="right"/>
    </xf>
    <xf numFmtId="0" fontId="22" fillId="25" borderId="64" xfId="62" applyFont="1" applyFill="1" applyBorder="1" applyAlignment="1">
      <alignment vertical="top"/>
    </xf>
    <xf numFmtId="0" fontId="81" fillId="26" borderId="65" xfId="0" applyFont="1" applyFill="1" applyBorder="1" applyAlignment="1">
      <alignment horizontal="left" vertical="center" wrapText="1"/>
    </xf>
    <xf numFmtId="0" fontId="81" fillId="26" borderId="0" xfId="0" applyFont="1" applyFill="1" applyBorder="1" applyAlignment="1">
      <alignment horizontal="left" vertical="center" wrapText="1"/>
    </xf>
    <xf numFmtId="1" fontId="17" fillId="26" borderId="63" xfId="0" applyNumberFormat="1" applyFont="1" applyFill="1" applyBorder="1" applyAlignment="1">
      <alignment horizontal="right"/>
    </xf>
    <xf numFmtId="0" fontId="17" fillId="26" borderId="0" xfId="0" applyFont="1" applyFill="1" applyBorder="1" applyAlignment="1">
      <alignment horizontal="right"/>
    </xf>
    <xf numFmtId="0" fontId="76" fillId="26" borderId="0" xfId="62" applyFont="1" applyFill="1"/>
    <xf numFmtId="0" fontId="91" fillId="25" borderId="24" xfId="62" applyFont="1" applyFill="1" applyBorder="1" applyAlignment="1">
      <alignment horizontal="left" vertical="center" indent="1"/>
    </xf>
    <xf numFmtId="0" fontId="102" fillId="25" borderId="26" xfId="62" applyFont="1" applyFill="1" applyBorder="1" applyAlignment="1">
      <alignment vertical="center"/>
    </xf>
    <xf numFmtId="0" fontId="102" fillId="25" borderId="25" xfId="62" applyFont="1" applyFill="1" applyBorder="1" applyAlignment="1">
      <alignment vertical="center"/>
    </xf>
    <xf numFmtId="3" fontId="18" fillId="25" borderId="0" xfId="62" applyNumberFormat="1" applyFont="1" applyFill="1" applyBorder="1" applyAlignment="1">
      <alignment horizontal="center"/>
    </xf>
    <xf numFmtId="3" fontId="18" fillId="25" borderId="0" xfId="62" applyNumberFormat="1" applyFont="1" applyFill="1" applyBorder="1" applyAlignment="1">
      <alignment horizontal="right"/>
    </xf>
    <xf numFmtId="3" fontId="18" fillId="26" borderId="0" xfId="62" applyNumberFormat="1" applyFont="1" applyFill="1" applyBorder="1" applyAlignment="1"/>
    <xf numFmtId="3" fontId="18" fillId="26" borderId="0" xfId="62" applyNumberFormat="1" applyFont="1" applyFill="1" applyBorder="1" applyAlignment="1">
      <alignment horizontal="center"/>
    </xf>
    <xf numFmtId="3" fontId="18" fillId="26" borderId="0" xfId="62" applyNumberFormat="1" applyFont="1" applyFill="1" applyBorder="1" applyAlignment="1">
      <alignment horizontal="right"/>
    </xf>
    <xf numFmtId="3" fontId="18" fillId="25" borderId="0" xfId="62" applyNumberFormat="1" applyFont="1" applyFill="1" applyBorder="1" applyAlignment="1"/>
    <xf numFmtId="165" fontId="8" fillId="0" borderId="0" xfId="70" applyNumberFormat="1" applyFill="1"/>
    <xf numFmtId="0" fontId="18" fillId="25" borderId="0" xfId="70" applyNumberFormat="1" applyFont="1" applyFill="1" applyBorder="1" applyAlignment="1">
      <alignment horizontal="right"/>
    </xf>
    <xf numFmtId="0" fontId="8" fillId="26" borderId="0" xfId="62" applyFill="1" applyBorder="1" applyAlignment="1">
      <alignment vertical="center"/>
    </xf>
    <xf numFmtId="0" fontId="8" fillId="25" borderId="19" xfId="62" applyFill="1" applyBorder="1" applyAlignment="1">
      <alignment vertical="center"/>
    </xf>
    <xf numFmtId="0" fontId="8" fillId="0" borderId="0" xfId="62" applyFill="1" applyBorder="1" applyAlignment="1">
      <alignment vertical="center"/>
    </xf>
    <xf numFmtId="0" fontId="62" fillId="25" borderId="0" xfId="62" applyFont="1" applyFill="1" applyAlignment="1">
      <alignment vertical="center"/>
    </xf>
    <xf numFmtId="0" fontId="17" fillId="25" borderId="0" xfId="62" applyFont="1" applyFill="1" applyBorder="1" applyAlignment="1">
      <alignment horizontal="left" vertical="center"/>
    </xf>
    <xf numFmtId="0" fontId="17" fillId="25" borderId="0" xfId="62" applyFont="1" applyFill="1" applyBorder="1" applyAlignment="1">
      <alignment horizontal="justify" vertical="center"/>
    </xf>
    <xf numFmtId="3" fontId="18" fillId="25" borderId="0" xfId="62" applyNumberFormat="1" applyFont="1" applyFill="1" applyBorder="1" applyAlignment="1">
      <alignment vertical="center"/>
    </xf>
    <xf numFmtId="0" fontId="17" fillId="25" borderId="0" xfId="62" applyFont="1" applyFill="1" applyBorder="1" applyAlignment="1">
      <alignment horizontal="left"/>
    </xf>
    <xf numFmtId="3" fontId="18" fillId="25" borderId="0" xfId="62" applyNumberFormat="1" applyFont="1" applyFill="1" applyBorder="1" applyAlignment="1">
      <alignment horizontal="center" vertical="center"/>
    </xf>
    <xf numFmtId="3" fontId="18" fillId="25" borderId="0" xfId="62" applyNumberFormat="1" applyFont="1" applyFill="1" applyBorder="1" applyAlignment="1">
      <alignment horizontal="right" vertical="center"/>
    </xf>
    <xf numFmtId="3" fontId="18" fillId="26" borderId="0" xfId="62" applyNumberFormat="1" applyFont="1" applyFill="1" applyBorder="1" applyAlignment="1">
      <alignment vertical="center"/>
    </xf>
    <xf numFmtId="3" fontId="18" fillId="26" borderId="0" xfId="62" applyNumberFormat="1" applyFont="1" applyFill="1" applyBorder="1" applyAlignment="1">
      <alignment horizontal="center" vertical="center"/>
    </xf>
    <xf numFmtId="3" fontId="18" fillId="26" borderId="0" xfId="62" applyNumberFormat="1" applyFont="1" applyFill="1" applyBorder="1" applyAlignment="1">
      <alignment horizontal="right" vertical="center"/>
    </xf>
    <xf numFmtId="164" fontId="18" fillId="27" borderId="20" xfId="40" applyNumberFormat="1" applyFont="1" applyFill="1" applyBorder="1" applyAlignment="1">
      <alignment horizontal="center" readingOrder="1"/>
    </xf>
    <xf numFmtId="164" fontId="18" fillId="27" borderId="0" xfId="40" applyNumberFormat="1" applyFont="1" applyFill="1" applyBorder="1" applyAlignment="1">
      <alignment horizontal="center" readingOrder="1"/>
    </xf>
    <xf numFmtId="0" fontId="76" fillId="25" borderId="0" xfId="70" applyFont="1" applyFill="1" applyBorder="1" applyAlignment="1">
      <alignment horizontal="left"/>
    </xf>
    <xf numFmtId="0" fontId="76" fillId="26" borderId="0" xfId="70" applyFont="1" applyFill="1" applyBorder="1" applyAlignment="1">
      <alignment horizontal="left"/>
    </xf>
    <xf numFmtId="0" fontId="17" fillId="25" borderId="0" xfId="70" applyFont="1" applyFill="1" applyBorder="1" applyAlignment="1">
      <alignment horizontal="left"/>
    </xf>
    <xf numFmtId="0" fontId="15" fillId="25" borderId="22" xfId="70" applyFont="1" applyFill="1" applyBorder="1" applyAlignment="1">
      <alignment horizontal="left"/>
    </xf>
    <xf numFmtId="1" fontId="19" fillId="0" borderId="0" xfId="70" applyNumberFormat="1" applyFont="1"/>
    <xf numFmtId="0" fontId="22" fillId="24" borderId="0" xfId="40" applyFont="1" applyFill="1" applyBorder="1" applyAlignment="1" applyProtection="1">
      <alignment horizontal="left"/>
    </xf>
    <xf numFmtId="49" fontId="17" fillId="25" borderId="12" xfId="62" applyNumberFormat="1" applyFont="1" applyFill="1" applyBorder="1" applyAlignment="1">
      <alignment horizontal="center" vertical="center" wrapText="1"/>
    </xf>
    <xf numFmtId="0" fontId="17" fillId="25" borderId="57" xfId="62" applyFont="1" applyFill="1" applyBorder="1" applyAlignment="1">
      <alignment horizontal="center"/>
    </xf>
    <xf numFmtId="0" fontId="17" fillId="25" borderId="0" xfId="70" applyFont="1" applyFill="1" applyBorder="1" applyAlignment="1">
      <alignment horizontal="left"/>
    </xf>
    <xf numFmtId="0" fontId="17" fillId="25" borderId="12" xfId="70" applyFont="1" applyFill="1" applyBorder="1" applyAlignment="1">
      <alignment horizontal="center"/>
    </xf>
    <xf numFmtId="0" fontId="53" fillId="25" borderId="0" xfId="70" applyFont="1" applyFill="1" applyAlignment="1">
      <alignment vertical="center"/>
    </xf>
    <xf numFmtId="0" fontId="53" fillId="25" borderId="20" xfId="70" applyFont="1" applyFill="1" applyBorder="1" applyAlignment="1">
      <alignment vertical="center"/>
    </xf>
    <xf numFmtId="0" fontId="12" fillId="25" borderId="0" xfId="70" applyFont="1" applyFill="1" applyBorder="1" applyAlignment="1">
      <alignment vertical="center"/>
    </xf>
    <xf numFmtId="0" fontId="53" fillId="25" borderId="0" xfId="70" applyFont="1" applyFill="1" applyBorder="1" applyAlignment="1">
      <alignment vertical="center"/>
    </xf>
    <xf numFmtId="0" fontId="53" fillId="0" borderId="0" xfId="70" applyFont="1" applyAlignment="1">
      <alignment vertical="center"/>
    </xf>
    <xf numFmtId="1" fontId="86" fillId="26" borderId="0" xfId="70" applyNumberFormat="1" applyFont="1" applyFill="1" applyBorder="1" applyAlignment="1">
      <alignment horizontal="right" vertical="center"/>
    </xf>
    <xf numFmtId="167" fontId="8" fillId="0" borderId="0" xfId="70" applyNumberFormat="1" applyFill="1"/>
    <xf numFmtId="0" fontId="19" fillId="0" borderId="0" xfId="70" applyFont="1" applyAlignment="1"/>
    <xf numFmtId="164" fontId="62" fillId="0" borderId="0" xfId="70" applyNumberFormat="1" applyFont="1" applyFill="1"/>
    <xf numFmtId="168" fontId="8" fillId="0" borderId="0" xfId="70" applyNumberFormat="1" applyFill="1"/>
    <xf numFmtId="0" fontId="8" fillId="0" borderId="0" xfId="219" applyFont="1"/>
    <xf numFmtId="0" fontId="17" fillId="25" borderId="0" xfId="0" applyFont="1" applyFill="1" applyBorder="1" applyAlignment="1">
      <alignment horizontal="center"/>
    </xf>
    <xf numFmtId="0" fontId="59" fillId="26" borderId="0" xfId="62" applyFont="1" applyFill="1" applyBorder="1"/>
    <xf numFmtId="0" fontId="17" fillId="26" borderId="51" xfId="70" applyFont="1" applyFill="1" applyBorder="1" applyAlignment="1"/>
    <xf numFmtId="167" fontId="18" fillId="27" borderId="68" xfId="40" applyNumberFormat="1" applyFont="1" applyFill="1" applyBorder="1" applyAlignment="1">
      <alignment horizontal="right" wrapText="1" indent="1"/>
    </xf>
    <xf numFmtId="167" fontId="76" fillId="26" borderId="0" xfId="62" applyNumberFormat="1" applyFont="1" applyFill="1" applyBorder="1" applyAlignment="1">
      <alignment horizontal="right" indent="1"/>
    </xf>
    <xf numFmtId="165" fontId="9" fillId="25" borderId="0" xfId="0" applyNumberFormat="1" applyFont="1" applyFill="1" applyBorder="1" applyAlignment="1">
      <alignment horizontal="right" indent="1"/>
    </xf>
    <xf numFmtId="167" fontId="76"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right" wrapText="1" indent="1"/>
    </xf>
    <xf numFmtId="167" fontId="18" fillId="27" borderId="69" xfId="40" applyNumberFormat="1" applyFont="1" applyFill="1" applyBorder="1" applyAlignment="1">
      <alignment horizontal="center" wrapText="1"/>
    </xf>
    <xf numFmtId="165" fontId="76" fillId="27" borderId="69" xfId="58" applyNumberFormat="1" applyFont="1" applyFill="1" applyBorder="1" applyAlignment="1">
      <alignment horizontal="right" wrapText="1" indent="1"/>
    </xf>
    <xf numFmtId="165" fontId="18" fillId="27" borderId="69" xfId="40" applyNumberFormat="1" applyFont="1" applyFill="1" applyBorder="1" applyAlignment="1">
      <alignment horizontal="right" wrapText="1" indent="1"/>
    </xf>
    <xf numFmtId="2" fontId="18" fillId="27" borderId="69" xfId="40" applyNumberFormat="1" applyFont="1" applyFill="1" applyBorder="1" applyAlignment="1">
      <alignment horizontal="right" wrapText="1" indent="1"/>
    </xf>
    <xf numFmtId="167" fontId="76" fillId="27" borderId="68" xfId="40" applyNumberFormat="1" applyFont="1" applyFill="1" applyBorder="1" applyAlignment="1">
      <alignment horizontal="right" wrapText="1" indent="1"/>
    </xf>
    <xf numFmtId="0" fontId="73" fillId="0" borderId="0" xfId="70" applyFont="1"/>
    <xf numFmtId="1" fontId="73" fillId="0" borderId="0" xfId="70" applyNumberFormat="1" applyFont="1"/>
    <xf numFmtId="3" fontId="73" fillId="0" borderId="0" xfId="70" applyNumberFormat="1" applyFont="1"/>
    <xf numFmtId="0" fontId="73" fillId="0" borderId="0" xfId="70" applyFont="1" applyAlignment="1">
      <alignment vertical="center"/>
    </xf>
    <xf numFmtId="0" fontId="73" fillId="0" borderId="0" xfId="70" applyFont="1" applyAlignment="1"/>
    <xf numFmtId="0" fontId="73" fillId="0" borderId="0" xfId="62" applyFont="1"/>
    <xf numFmtId="0" fontId="23" fillId="25" borderId="0" xfId="0" applyFont="1" applyFill="1" applyBorder="1" applyAlignment="1"/>
    <xf numFmtId="164" fontId="18" fillId="24" borderId="0" xfId="40" applyNumberFormat="1" applyFont="1" applyFill="1" applyBorder="1" applyAlignment="1">
      <alignment wrapText="1"/>
    </xf>
    <xf numFmtId="0" fontId="18" fillId="25" borderId="0" xfId="0" applyFont="1" applyFill="1" applyBorder="1" applyAlignment="1">
      <alignment horizontal="left" indent="4"/>
    </xf>
    <xf numFmtId="0" fontId="18" fillId="26" borderId="0" xfId="0" applyFont="1" applyFill="1" applyBorder="1"/>
    <xf numFmtId="0" fontId="17" fillId="25" borderId="0" xfId="0" applyFont="1" applyFill="1" applyBorder="1" applyAlignment="1"/>
    <xf numFmtId="0" fontId="17" fillId="25" borderId="0" xfId="0" applyFont="1" applyFill="1" applyBorder="1" applyAlignment="1">
      <alignment horizontal="center"/>
    </xf>
    <xf numFmtId="0" fontId="16" fillId="25" borderId="0" xfId="0" applyFont="1" applyFill="1" applyBorder="1"/>
    <xf numFmtId="0" fontId="20" fillId="30" borderId="20" xfId="62" applyFont="1" applyFill="1" applyBorder="1" applyAlignment="1" applyProtection="1">
      <alignment horizontal="center" vertical="center"/>
    </xf>
    <xf numFmtId="0" fontId="97" fillId="35" borderId="0" xfId="68" applyFill="1" applyAlignment="1" applyProtection="1"/>
    <xf numFmtId="174" fontId="18" fillId="36" borderId="0" xfId="62" applyNumberFormat="1" applyFont="1" applyFill="1" applyAlignment="1">
      <alignment horizontal="right" vertical="center" wrapText="1"/>
    </xf>
    <xf numFmtId="174" fontId="18" fillId="26" borderId="0" xfId="62" applyNumberFormat="1" applyFont="1" applyFill="1" applyBorder="1" applyAlignment="1">
      <alignment horizontal="right" vertical="center" wrapText="1"/>
    </xf>
    <xf numFmtId="167" fontId="76" fillId="26" borderId="10" xfId="0" applyNumberFormat="1" applyFont="1" applyFill="1" applyBorder="1" applyAlignment="1">
      <alignment horizontal="right" vertical="center" indent="2"/>
    </xf>
    <xf numFmtId="167" fontId="9" fillId="26" borderId="0" xfId="0" applyNumberFormat="1" applyFont="1" applyFill="1" applyBorder="1" applyAlignment="1">
      <alignment horizontal="right" indent="2"/>
    </xf>
    <xf numFmtId="165" fontId="76" fillId="26" borderId="10" xfId="0" applyNumberFormat="1" applyFont="1" applyFill="1" applyBorder="1" applyAlignment="1">
      <alignment horizontal="right" vertical="center" indent="2"/>
    </xf>
    <xf numFmtId="165" fontId="9" fillId="26" borderId="0" xfId="0" applyNumberFormat="1" applyFont="1" applyFill="1" applyBorder="1" applyAlignment="1">
      <alignment horizontal="right" indent="2"/>
    </xf>
    <xf numFmtId="0" fontId="93" fillId="32" borderId="0" xfId="62" applyFont="1" applyFill="1" applyBorder="1" applyAlignment="1">
      <alignment wrapText="1"/>
    </xf>
    <xf numFmtId="0" fontId="17" fillId="25" borderId="0" xfId="70" applyFont="1" applyFill="1" applyBorder="1" applyAlignment="1">
      <alignment horizontal="left"/>
    </xf>
    <xf numFmtId="1" fontId="73" fillId="0" borderId="0" xfId="70" applyNumberFormat="1" applyFont="1" applyAlignment="1"/>
    <xf numFmtId="0" fontId="19" fillId="25" borderId="0" xfId="70" applyFont="1" applyFill="1" applyAlignment="1"/>
    <xf numFmtId="0" fontId="19" fillId="25" borderId="20" xfId="70" applyFont="1" applyFill="1" applyBorder="1" applyAlignment="1"/>
    <xf numFmtId="0" fontId="19" fillId="25" borderId="0" xfId="70" applyFont="1" applyFill="1" applyBorder="1" applyAlignment="1"/>
    <xf numFmtId="1" fontId="19" fillId="0" borderId="0" xfId="70" applyNumberFormat="1" applyFont="1" applyAlignment="1"/>
    <xf numFmtId="0" fontId="76" fillId="25" borderId="0" xfId="70" applyFont="1" applyFill="1" applyBorder="1" applyAlignment="1">
      <alignment horizontal="left"/>
    </xf>
    <xf numFmtId="0" fontId="15" fillId="25" borderId="22" xfId="70" applyFont="1" applyFill="1" applyBorder="1" applyAlignment="1">
      <alignment horizontal="left"/>
    </xf>
    <xf numFmtId="3" fontId="119" fillId="26" borderId="0" xfId="70" applyNumberFormat="1" applyFont="1" applyFill="1" applyBorder="1" applyAlignment="1">
      <alignment horizontal="right"/>
    </xf>
    <xf numFmtId="1" fontId="119" fillId="26" borderId="0" xfId="70" applyNumberFormat="1" applyFont="1" applyFill="1" applyBorder="1" applyAlignment="1">
      <alignment horizontal="right"/>
    </xf>
    <xf numFmtId="0" fontId="120" fillId="26" borderId="0" xfId="70" applyFont="1" applyFill="1"/>
    <xf numFmtId="2" fontId="121" fillId="26" borderId="0" xfId="70" applyNumberFormat="1" applyFont="1" applyFill="1" applyBorder="1" applyAlignment="1">
      <alignment horizontal="center"/>
    </xf>
    <xf numFmtId="0" fontId="19" fillId="26" borderId="0" xfId="70" applyFont="1" applyFill="1" applyAlignment="1"/>
    <xf numFmtId="0" fontId="120" fillId="26" borderId="0" xfId="70" applyFont="1" applyFill="1" applyBorder="1"/>
    <xf numFmtId="0" fontId="17" fillId="26" borderId="11" xfId="70" applyFont="1" applyFill="1" applyBorder="1" applyAlignment="1">
      <alignment horizontal="center"/>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15" fillId="25" borderId="23" xfId="70" applyFont="1" applyFill="1" applyBorder="1" applyAlignment="1">
      <alignment horizontal="left"/>
    </xf>
    <xf numFmtId="0" fontId="15" fillId="25" borderId="0" xfId="70" applyFont="1" applyFill="1" applyBorder="1" applyAlignment="1">
      <alignment horizontal="left"/>
    </xf>
    <xf numFmtId="0" fontId="8" fillId="0" borderId="0" xfId="0" applyFont="1"/>
    <xf numFmtId="165" fontId="8" fillId="0" borderId="0" xfId="70" applyNumberFormat="1" applyAlignment="1"/>
    <xf numFmtId="0" fontId="17" fillId="25" borderId="49"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13" xfId="70" applyFont="1" applyFill="1" applyBorder="1" applyAlignment="1">
      <alignment horizontal="center" vertical="center" wrapText="1"/>
    </xf>
    <xf numFmtId="0" fontId="76" fillId="25" borderId="0" xfId="78" applyFont="1" applyFill="1" applyBorder="1" applyAlignment="1">
      <alignment horizontal="left" vertical="center"/>
    </xf>
    <xf numFmtId="171" fontId="76" fillId="26" borderId="49" xfId="70" applyNumberFormat="1" applyFont="1" applyFill="1" applyBorder="1" applyAlignment="1">
      <alignment horizontal="right" vertical="center" wrapText="1"/>
    </xf>
    <xf numFmtId="165" fontId="76" fillId="26" borderId="49" xfId="70" applyNumberFormat="1" applyFont="1" applyFill="1" applyBorder="1" applyAlignment="1">
      <alignment horizontal="right" vertical="center" wrapText="1" indent="2"/>
    </xf>
    <xf numFmtId="3" fontId="76" fillId="26" borderId="0" xfId="70" applyNumberFormat="1" applyFont="1" applyFill="1" applyBorder="1" applyAlignment="1">
      <alignment horizontal="right" vertical="center" wrapText="1"/>
    </xf>
    <xf numFmtId="167" fontId="76" fillId="25" borderId="0" xfId="70" applyNumberFormat="1" applyFont="1" applyFill="1" applyBorder="1" applyAlignment="1">
      <alignment horizontal="right" vertical="center" wrapText="1" indent="2"/>
    </xf>
    <xf numFmtId="0" fontId="9" fillId="0" borderId="0" xfId="70" applyFont="1" applyFill="1" applyAlignment="1">
      <alignment vertical="center"/>
    </xf>
    <xf numFmtId="0" fontId="9" fillId="0" borderId="0" xfId="70" applyFont="1" applyFill="1" applyAlignment="1">
      <alignment vertical="top"/>
    </xf>
    <xf numFmtId="0" fontId="11" fillId="0" borderId="0" xfId="70" applyFont="1" applyFill="1" applyBorder="1"/>
    <xf numFmtId="0" fontId="8" fillId="0" borderId="0" xfId="70" applyFill="1" applyBorder="1"/>
    <xf numFmtId="0" fontId="19" fillId="0" borderId="0" xfId="70" applyFont="1" applyFill="1" applyBorder="1"/>
    <xf numFmtId="0" fontId="18" fillId="0" borderId="0" xfId="70" applyFont="1" applyFill="1" applyBorder="1" applyAlignment="1"/>
    <xf numFmtId="49" fontId="18" fillId="0" borderId="0" xfId="70" applyNumberFormat="1" applyFont="1" applyFill="1" applyBorder="1" applyAlignment="1">
      <alignment horizontal="right"/>
    </xf>
    <xf numFmtId="0" fontId="8" fillId="0" borderId="0" xfId="70" applyNumberFormat="1" applyFill="1"/>
    <xf numFmtId="0" fontId="22" fillId="0" borderId="0" xfId="70" applyFont="1" applyFill="1" applyBorder="1" applyAlignment="1">
      <alignment horizontal="right"/>
    </xf>
    <xf numFmtId="0" fontId="76" fillId="25" borderId="0" xfId="70" applyFont="1" applyFill="1" applyBorder="1" applyAlignment="1">
      <alignment horizontal="left"/>
    </xf>
    <xf numFmtId="0" fontId="17" fillId="25" borderId="0" xfId="70" applyFont="1" applyFill="1" applyBorder="1" applyAlignment="1">
      <alignment horizontal="left"/>
    </xf>
    <xf numFmtId="0" fontId="15" fillId="25" borderId="23" xfId="70" applyFont="1" applyFill="1" applyBorder="1" applyAlignment="1">
      <alignment horizontal="left"/>
    </xf>
    <xf numFmtId="0" fontId="15" fillId="25" borderId="22" xfId="70" applyFont="1" applyFill="1" applyBorder="1" applyAlignment="1">
      <alignment horizontal="left"/>
    </xf>
    <xf numFmtId="0" fontId="123" fillId="25" borderId="0" xfId="68" applyNumberFormat="1" applyFont="1" applyFill="1" applyBorder="1" applyAlignment="1" applyProtection="1">
      <alignment vertical="justify" wrapText="1"/>
      <protection locked="0"/>
    </xf>
    <xf numFmtId="0" fontId="15" fillId="0" borderId="0" xfId="70" applyFont="1" applyAlignment="1">
      <alignment horizontal="left"/>
    </xf>
    <xf numFmtId="2" fontId="76" fillId="24" borderId="0" xfId="40" applyNumberFormat="1" applyFont="1" applyFill="1" applyBorder="1" applyAlignment="1">
      <alignment horizontal="center" vertical="center" wrapText="1"/>
    </xf>
    <xf numFmtId="177" fontId="29" fillId="27" borderId="0" xfId="220" applyNumberFormat="1" applyFont="1" applyFill="1" applyBorder="1" applyAlignment="1">
      <alignment horizontal="right" wrapText="1" indent="1"/>
    </xf>
    <xf numFmtId="0" fontId="29" fillId="25" borderId="0" xfId="62" applyFont="1" applyFill="1" applyBorder="1" applyAlignment="1">
      <alignment horizontal="left" indent="1"/>
    </xf>
    <xf numFmtId="177" fontId="29" fillId="27" borderId="69" xfId="220" applyNumberFormat="1" applyFont="1" applyFill="1" applyBorder="1" applyAlignment="1">
      <alignment horizontal="right" wrapText="1" indent="1"/>
    </xf>
    <xf numFmtId="167" fontId="8" fillId="0" borderId="0" xfId="62" applyNumberFormat="1"/>
    <xf numFmtId="0" fontId="47" fillId="26" borderId="32" xfId="63" applyFont="1" applyFill="1" applyBorder="1" applyAlignment="1">
      <alignment horizontal="left" vertical="center"/>
    </xf>
    <xf numFmtId="0" fontId="124" fillId="0" borderId="0" xfId="0" applyFont="1"/>
    <xf numFmtId="0" fontId="17" fillId="26" borderId="13" xfId="62" applyFont="1" applyFill="1" applyBorder="1" applyAlignment="1">
      <alignment horizontal="center" vertical="center"/>
    </xf>
    <xf numFmtId="49" fontId="56" fillId="27" borderId="0" xfId="40" applyNumberFormat="1" applyFont="1" applyFill="1" applyBorder="1" applyAlignment="1">
      <alignment horizontal="center" vertical="center" readingOrder="1"/>
    </xf>
    <xf numFmtId="0" fontId="17" fillId="25" borderId="58" xfId="0" applyFont="1" applyFill="1" applyBorder="1" applyAlignment="1">
      <alignment horizontal="center"/>
    </xf>
    <xf numFmtId="0" fontId="118" fillId="24" borderId="0" xfId="40" applyFont="1" applyFill="1" applyBorder="1" applyAlignment="1">
      <alignment horizontal="left" vertical="center" indent="1"/>
    </xf>
    <xf numFmtId="0" fontId="44" fillId="25" borderId="0" xfId="62" applyFont="1" applyFill="1" applyBorder="1"/>
    <xf numFmtId="3" fontId="44" fillId="26" borderId="0" xfId="70" applyNumberFormat="1" applyFont="1" applyFill="1" applyBorder="1" applyAlignment="1">
      <alignment horizontal="right"/>
    </xf>
    <xf numFmtId="3" fontId="44" fillId="27" borderId="0" xfId="40" applyNumberFormat="1" applyFont="1" applyFill="1" applyBorder="1" applyAlignment="1">
      <alignment horizontal="right" wrapText="1"/>
    </xf>
    <xf numFmtId="4" fontId="44" fillId="26" borderId="0" xfId="70" applyNumberFormat="1" applyFont="1" applyFill="1" applyBorder="1" applyAlignment="1">
      <alignment horizontal="right"/>
    </xf>
    <xf numFmtId="0" fontId="126" fillId="26" borderId="0" xfId="70" applyFont="1" applyFill="1" applyBorder="1" applyAlignment="1">
      <alignment horizontal="left"/>
    </xf>
    <xf numFmtId="0" fontId="118" fillId="24" borderId="0" xfId="40" applyFont="1" applyFill="1" applyBorder="1" applyAlignment="1">
      <alignment horizontal="left" indent="1"/>
    </xf>
    <xf numFmtId="0" fontId="127" fillId="25" borderId="19" xfId="70" applyFont="1" applyFill="1" applyBorder="1"/>
    <xf numFmtId="0" fontId="119" fillId="27" borderId="0" xfId="40" applyFont="1" applyFill="1" applyBorder="1" applyAlignment="1"/>
    <xf numFmtId="0" fontId="44" fillId="0" borderId="0" xfId="70" applyFont="1"/>
    <xf numFmtId="0" fontId="54" fillId="25" borderId="0" xfId="70" applyFont="1" applyFill="1" applyBorder="1" applyAlignment="1">
      <alignment vertical="center"/>
    </xf>
    <xf numFmtId="0" fontId="120" fillId="25" borderId="0" xfId="70" applyFont="1" applyFill="1" applyBorder="1"/>
    <xf numFmtId="0" fontId="118" fillId="25" borderId="0" xfId="70" applyFont="1" applyFill="1" applyBorder="1"/>
    <xf numFmtId="3" fontId="118" fillId="27" borderId="0" xfId="40" applyNumberFormat="1" applyFont="1" applyFill="1" applyBorder="1" applyAlignment="1">
      <alignment horizontal="right" wrapText="1"/>
    </xf>
    <xf numFmtId="0" fontId="44" fillId="25" borderId="0" xfId="70" applyFont="1" applyFill="1" applyBorder="1" applyAlignment="1">
      <alignment horizontal="left" indent="2"/>
    </xf>
    <xf numFmtId="3" fontId="44" fillId="26" borderId="0" xfId="70" applyNumberFormat="1" applyFont="1" applyFill="1"/>
    <xf numFmtId="0" fontId="120" fillId="25" borderId="0" xfId="70" applyFont="1" applyFill="1" applyBorder="1" applyAlignment="1">
      <alignment vertical="center"/>
    </xf>
    <xf numFmtId="0" fontId="118" fillId="25" borderId="0" xfId="70" applyFont="1" applyFill="1" applyBorder="1" applyAlignment="1">
      <alignment vertical="center"/>
    </xf>
    <xf numFmtId="0" fontId="120" fillId="25" borderId="0" xfId="70" applyFont="1" applyFill="1" applyBorder="1" applyAlignment="1">
      <alignment vertical="top"/>
    </xf>
    <xf numFmtId="0" fontId="119" fillId="25" borderId="0" xfId="70" applyFont="1" applyFill="1" applyBorder="1" applyAlignment="1">
      <alignment horizontal="right"/>
    </xf>
    <xf numFmtId="0" fontId="119" fillId="27" borderId="0" xfId="40" applyFont="1" applyFill="1" applyBorder="1"/>
    <xf numFmtId="167" fontId="76" fillId="27" borderId="79" xfId="40" applyNumberFormat="1" applyFont="1" applyFill="1" applyBorder="1" applyAlignment="1">
      <alignment horizontal="right" wrapText="1" indent="1"/>
    </xf>
    <xf numFmtId="167" fontId="18" fillId="27" borderId="79" xfId="40" applyNumberFormat="1" applyFont="1" applyFill="1" applyBorder="1" applyAlignment="1">
      <alignment horizontal="right" wrapText="1" indent="1"/>
    </xf>
    <xf numFmtId="167" fontId="18" fillId="27" borderId="68" xfId="40" applyNumberFormat="1" applyFont="1" applyFill="1" applyBorder="1" applyAlignment="1">
      <alignment horizontal="center" wrapText="1"/>
    </xf>
    <xf numFmtId="167" fontId="18" fillId="27" borderId="79" xfId="40" applyNumberFormat="1" applyFont="1" applyFill="1" applyBorder="1" applyAlignment="1">
      <alignment horizontal="center" wrapText="1"/>
    </xf>
    <xf numFmtId="177" fontId="29" fillId="27" borderId="68" xfId="220" applyNumberFormat="1" applyFont="1" applyFill="1" applyBorder="1" applyAlignment="1">
      <alignment horizontal="center" wrapText="1"/>
    </xf>
    <xf numFmtId="177" fontId="29" fillId="27" borderId="79" xfId="220" applyNumberFormat="1" applyFont="1" applyFill="1" applyBorder="1" applyAlignment="1">
      <alignment horizontal="center" wrapText="1"/>
    </xf>
    <xf numFmtId="165" fontId="76" fillId="27" borderId="68" xfId="58" applyNumberFormat="1" applyFont="1" applyFill="1" applyBorder="1" applyAlignment="1">
      <alignment horizontal="right" wrapText="1" indent="1"/>
    </xf>
    <xf numFmtId="165" fontId="76" fillId="27" borderId="79" xfId="58" applyNumberFormat="1" applyFont="1" applyFill="1" applyBorder="1" applyAlignment="1">
      <alignment horizontal="right" wrapText="1" indent="1"/>
    </xf>
    <xf numFmtId="165" fontId="18" fillId="27" borderId="68" xfId="40" applyNumberFormat="1" applyFont="1" applyFill="1" applyBorder="1" applyAlignment="1">
      <alignment horizontal="right" wrapText="1" indent="1"/>
    </xf>
    <xf numFmtId="165" fontId="18" fillId="27" borderId="79" xfId="40" applyNumberFormat="1" applyFont="1" applyFill="1" applyBorder="1" applyAlignment="1">
      <alignment horizontal="right" wrapText="1" indent="1"/>
    </xf>
    <xf numFmtId="2" fontId="18" fillId="27" borderId="68" xfId="40" applyNumberFormat="1" applyFont="1" applyFill="1" applyBorder="1" applyAlignment="1">
      <alignment horizontal="right" wrapText="1" indent="1"/>
    </xf>
    <xf numFmtId="2" fontId="18" fillId="27" borderId="79" xfId="40" applyNumberFormat="1" applyFont="1" applyFill="1" applyBorder="1" applyAlignment="1">
      <alignment horizontal="right" wrapText="1" indent="1"/>
    </xf>
    <xf numFmtId="49" fontId="17" fillId="25" borderId="57" xfId="62" applyNumberFormat="1" applyFont="1" applyFill="1" applyBorder="1" applyAlignment="1">
      <alignment horizontal="center" vertical="center" wrapText="1"/>
    </xf>
    <xf numFmtId="49" fontId="17" fillId="25" borderId="58" xfId="62" applyNumberFormat="1" applyFont="1" applyFill="1" applyBorder="1" applyAlignment="1">
      <alignment horizontal="center" vertical="center" wrapText="1"/>
    </xf>
    <xf numFmtId="0" fontId="15" fillId="25" borderId="0" xfId="0" applyFont="1" applyFill="1" applyBorder="1" applyAlignment="1">
      <alignment horizontal="left"/>
    </xf>
    <xf numFmtId="0" fontId="17" fillId="25" borderId="0" xfId="70" applyFont="1" applyFill="1" applyBorder="1" applyAlignment="1">
      <alignment horizontal="left"/>
    </xf>
    <xf numFmtId="0" fontId="44" fillId="25" borderId="0" xfId="70" applyFont="1" applyFill="1" applyBorder="1" applyAlignment="1">
      <alignment horizontal="left"/>
    </xf>
    <xf numFmtId="0" fontId="48" fillId="26" borderId="0" xfId="70" applyFont="1" applyFill="1" applyBorder="1" applyAlignment="1">
      <alignment vertical="top"/>
    </xf>
    <xf numFmtId="3" fontId="9" fillId="0" borderId="0" xfId="70" applyNumberFormat="1" applyFont="1"/>
    <xf numFmtId="3" fontId="9" fillId="0" borderId="0" xfId="121" applyNumberFormat="1" applyFont="1" applyFill="1" applyBorder="1" applyAlignment="1">
      <alignment horizontal="right" vertical="center"/>
    </xf>
    <xf numFmtId="3" fontId="9" fillId="0" borderId="0" xfId="121" applyNumberFormat="1" applyFont="1" applyFill="1" applyBorder="1" applyAlignment="1">
      <alignment vertical="center"/>
    </xf>
    <xf numFmtId="167" fontId="9" fillId="0" borderId="0" xfId="121" applyNumberFormat="1" applyFont="1" applyFill="1" applyBorder="1" applyAlignment="1">
      <alignment horizontal="right" vertical="center"/>
    </xf>
    <xf numFmtId="167" fontId="9" fillId="0" borderId="0" xfId="121" applyNumberFormat="1" applyFont="1" applyFill="1" applyBorder="1" applyAlignment="1">
      <alignment vertical="center"/>
    </xf>
    <xf numFmtId="3" fontId="118" fillId="27" borderId="0" xfId="40" applyNumberFormat="1" applyFont="1" applyFill="1" applyBorder="1" applyAlignment="1">
      <alignment horizontal="left" vertical="center" wrapText="1" indent="1"/>
    </xf>
    <xf numFmtId="3" fontId="130" fillId="27" borderId="0" xfId="40" applyNumberFormat="1" applyFont="1" applyFill="1" applyBorder="1" applyAlignment="1">
      <alignment horizontal="left" vertical="center" wrapText="1" indent="1"/>
    </xf>
    <xf numFmtId="3" fontId="73" fillId="27" borderId="0" xfId="40" applyNumberFormat="1" applyFont="1" applyFill="1" applyBorder="1" applyAlignment="1">
      <alignment horizontal="right" wrapText="1"/>
    </xf>
    <xf numFmtId="0" fontId="17" fillId="25" borderId="57" xfId="62" applyFont="1" applyFill="1" applyBorder="1" applyAlignment="1">
      <alignment horizontal="center"/>
    </xf>
    <xf numFmtId="177" fontId="29" fillId="27" borderId="0" xfId="220" applyNumberFormat="1" applyFont="1" applyFill="1" applyBorder="1" applyAlignment="1">
      <alignment horizontal="center" wrapText="1"/>
    </xf>
    <xf numFmtId="0" fontId="17" fillId="25" borderId="10" xfId="62" applyFont="1" applyFill="1" applyBorder="1" applyAlignment="1">
      <alignment horizontal="center"/>
    </xf>
    <xf numFmtId="0" fontId="8" fillId="0" borderId="10" xfId="62" applyBorder="1"/>
    <xf numFmtId="165" fontId="8" fillId="0" borderId="0" xfId="62" applyNumberFormat="1"/>
    <xf numFmtId="167" fontId="132" fillId="26" borderId="68" xfId="0" applyNumberFormat="1" applyFont="1" applyFill="1" applyBorder="1" applyAlignment="1">
      <alignment horizontal="right" indent="1"/>
    </xf>
    <xf numFmtId="167" fontId="133" fillId="26" borderId="0" xfId="62" applyNumberFormat="1" applyFont="1" applyFill="1" applyBorder="1" applyAlignment="1">
      <alignment horizontal="right" indent="1"/>
    </xf>
    <xf numFmtId="167" fontId="133" fillId="26" borderId="77" xfId="62" applyNumberFormat="1" applyFont="1" applyFill="1" applyBorder="1" applyAlignment="1">
      <alignment horizontal="right" indent="1"/>
    </xf>
    <xf numFmtId="167" fontId="133" fillId="26" borderId="78" xfId="62" applyNumberFormat="1" applyFont="1" applyFill="1" applyBorder="1" applyAlignment="1">
      <alignment horizontal="right" indent="1"/>
    </xf>
    <xf numFmtId="167" fontId="132" fillId="26" borderId="0" xfId="0" applyNumberFormat="1" applyFont="1" applyFill="1" applyBorder="1" applyAlignment="1">
      <alignment horizontal="right" indent="1"/>
    </xf>
    <xf numFmtId="167" fontId="132" fillId="26" borderId="79" xfId="0" applyNumberFormat="1" applyFont="1" applyFill="1" applyBorder="1" applyAlignment="1">
      <alignment horizontal="right" indent="1"/>
    </xf>
    <xf numFmtId="0" fontId="35" fillId="25" borderId="0" xfId="62" applyFont="1" applyFill="1" applyBorder="1"/>
    <xf numFmtId="0" fontId="8" fillId="25" borderId="18" xfId="70" applyFill="1" applyBorder="1" applyAlignment="1">
      <alignment horizontal="center"/>
    </xf>
    <xf numFmtId="0" fontId="17" fillId="25" borderId="18" xfId="70" applyFont="1" applyFill="1" applyBorder="1" applyAlignment="1">
      <alignment horizontal="center"/>
    </xf>
    <xf numFmtId="0" fontId="15" fillId="25" borderId="0" xfId="70" applyFont="1" applyFill="1" applyBorder="1" applyAlignment="1">
      <alignment vertical="center"/>
    </xf>
    <xf numFmtId="0" fontId="89" fillId="25" borderId="0" xfId="0" applyFont="1" applyFill="1" applyBorder="1" applyAlignment="1"/>
    <xf numFmtId="0" fontId="22" fillId="24" borderId="0" xfId="40" applyFont="1" applyFill="1" applyBorder="1" applyAlignment="1">
      <alignment wrapText="1"/>
    </xf>
    <xf numFmtId="0" fontId="11" fillId="25" borderId="0" xfId="0" applyFont="1" applyFill="1" applyBorder="1"/>
    <xf numFmtId="0" fontId="76" fillId="25" borderId="0" xfId="0" applyFont="1" applyFill="1" applyBorder="1" applyAlignment="1">
      <alignment horizontal="left"/>
    </xf>
    <xf numFmtId="0" fontId="15" fillId="25" borderId="22" xfId="70" applyFont="1" applyFill="1" applyBorder="1" applyAlignment="1">
      <alignment horizontal="left"/>
    </xf>
    <xf numFmtId="0" fontId="15" fillId="25" borderId="0" xfId="70" applyFont="1" applyFill="1" applyBorder="1" applyAlignment="1">
      <alignment horizontal="left"/>
    </xf>
    <xf numFmtId="0" fontId="16" fillId="25" borderId="0" xfId="0" applyFont="1" applyFill="1" applyBorder="1"/>
    <xf numFmtId="0" fontId="81" fillId="26" borderId="15" xfId="0" applyFont="1" applyFill="1" applyBorder="1" applyAlignment="1">
      <alignment horizontal="left" vertical="center"/>
    </xf>
    <xf numFmtId="0" fontId="120" fillId="0" borderId="0" xfId="0" applyFont="1" applyAlignment="1"/>
    <xf numFmtId="0" fontId="118" fillId="24" borderId="0" xfId="66" applyFont="1" applyFill="1" applyBorder="1" applyAlignment="1">
      <alignment horizontal="left" vertical="center"/>
    </xf>
    <xf numFmtId="0" fontId="54" fillId="25" borderId="0" xfId="63" applyFont="1" applyFill="1" applyBorder="1" applyAlignment="1">
      <alignment horizontal="left" vertical="center" wrapText="1"/>
    </xf>
    <xf numFmtId="171" fontId="118" fillId="26" borderId="0" xfId="70" applyNumberFormat="1" applyFont="1" applyFill="1" applyBorder="1" applyAlignment="1">
      <alignment horizontal="right" vertical="center" wrapText="1"/>
    </xf>
    <xf numFmtId="165" fontId="118" fillId="26" borderId="0" xfId="70" applyNumberFormat="1" applyFont="1" applyFill="1" applyBorder="1" applyAlignment="1">
      <alignment horizontal="right" vertical="center" wrapText="1" indent="2"/>
    </xf>
    <xf numFmtId="3" fontId="118" fillId="26" borderId="0" xfId="70" applyNumberFormat="1" applyFont="1" applyFill="1" applyBorder="1" applyAlignment="1">
      <alignment horizontal="right" vertical="center" wrapText="1"/>
    </xf>
    <xf numFmtId="167" fontId="118" fillId="25" borderId="0" xfId="70" applyNumberFormat="1" applyFont="1" applyFill="1" applyBorder="1" applyAlignment="1">
      <alignment horizontal="right" vertical="center" wrapText="1" indent="2"/>
    </xf>
    <xf numFmtId="0" fontId="44" fillId="25" borderId="0" xfId="70" applyFont="1" applyFill="1" applyBorder="1" applyAlignment="1">
      <alignment vertical="center"/>
    </xf>
    <xf numFmtId="0" fontId="118" fillId="25" borderId="0" xfId="63" applyFont="1" applyFill="1" applyBorder="1" applyAlignment="1">
      <alignment horizontal="left" vertical="center" wrapText="1"/>
    </xf>
    <xf numFmtId="0" fontId="118" fillId="24" borderId="0" xfId="40" applyFont="1" applyFill="1" applyBorder="1" applyAlignment="1">
      <alignment horizontal="left" vertical="center"/>
    </xf>
    <xf numFmtId="4" fontId="44" fillId="25" borderId="0" xfId="63" applyNumberFormat="1" applyFont="1" applyFill="1" applyBorder="1" applyAlignment="1">
      <alignment horizontal="left" vertical="center" wrapText="1"/>
    </xf>
    <xf numFmtId="171" fontId="44" fillId="26" borderId="0" xfId="70" applyNumberFormat="1" applyFont="1" applyFill="1" applyBorder="1" applyAlignment="1">
      <alignment horizontal="right" vertical="center" wrapText="1"/>
    </xf>
    <xf numFmtId="165" fontId="44" fillId="26" borderId="0" xfId="70" applyNumberFormat="1" applyFont="1" applyFill="1" applyBorder="1" applyAlignment="1">
      <alignment horizontal="right" vertical="center" wrapText="1" indent="2"/>
    </xf>
    <xf numFmtId="3" fontId="44" fillId="26" borderId="0" xfId="70" applyNumberFormat="1" applyFont="1" applyFill="1" applyBorder="1" applyAlignment="1">
      <alignment horizontal="right" vertical="center" wrapText="1"/>
    </xf>
    <xf numFmtId="167" fontId="44" fillId="25" borderId="0" xfId="70" applyNumberFormat="1" applyFont="1" applyFill="1" applyBorder="1" applyAlignment="1">
      <alignment horizontal="right" vertical="center" wrapText="1" indent="2"/>
    </xf>
    <xf numFmtId="4" fontId="44" fillId="26" borderId="0" xfId="63" applyNumberFormat="1" applyFont="1" applyFill="1" applyBorder="1" applyAlignment="1">
      <alignment horizontal="left" vertical="center" wrapText="1"/>
    </xf>
    <xf numFmtId="171" fontId="118" fillId="26" borderId="0" xfId="70" applyNumberFormat="1" applyFont="1" applyFill="1" applyBorder="1" applyAlignment="1">
      <alignment horizontal="right" vertical="center"/>
    </xf>
    <xf numFmtId="165" fontId="118" fillId="26" borderId="0" xfId="70" applyNumberFormat="1" applyFont="1" applyFill="1" applyBorder="1" applyAlignment="1">
      <alignment horizontal="right" vertical="center" indent="2"/>
    </xf>
    <xf numFmtId="0" fontId="118" fillId="27" borderId="0" xfId="66" applyFont="1" applyFill="1" applyBorder="1" applyAlignment="1">
      <alignment horizontal="left" vertical="center"/>
    </xf>
    <xf numFmtId="0" fontId="118" fillId="27" borderId="0" xfId="40" applyFont="1" applyFill="1" applyBorder="1" applyAlignment="1">
      <alignment vertical="center"/>
    </xf>
    <xf numFmtId="171" fontId="44" fillId="26" borderId="0" xfId="70" applyNumberFormat="1" applyFont="1" applyFill="1" applyBorder="1" applyAlignment="1">
      <alignment horizontal="right" vertical="center"/>
    </xf>
    <xf numFmtId="165" fontId="44" fillId="26" borderId="0" xfId="70" applyNumberFormat="1" applyFont="1" applyFill="1" applyBorder="1" applyAlignment="1">
      <alignment horizontal="right" vertical="center" indent="2"/>
    </xf>
    <xf numFmtId="0" fontId="44" fillId="26" borderId="0" xfId="70" applyFont="1" applyFill="1" applyAlignment="1">
      <alignment vertical="center" wrapText="1"/>
    </xf>
    <xf numFmtId="0" fontId="44" fillId="26" borderId="0" xfId="70" applyFont="1" applyFill="1" applyBorder="1" applyAlignment="1">
      <alignment vertical="center" wrapText="1"/>
    </xf>
    <xf numFmtId="0" fontId="44" fillId="26" borderId="0" xfId="63" applyFont="1" applyFill="1" applyBorder="1" applyAlignment="1">
      <alignment horizontal="left" vertical="center" wrapText="1"/>
    </xf>
    <xf numFmtId="0" fontId="44" fillId="26" borderId="0" xfId="70" quotePrefix="1" applyFont="1" applyFill="1" applyBorder="1" applyAlignment="1">
      <alignment vertical="center" wrapText="1"/>
    </xf>
    <xf numFmtId="0" fontId="44" fillId="25" borderId="0" xfId="70" quotePrefix="1" applyFont="1" applyFill="1" applyBorder="1" applyAlignment="1">
      <alignment vertical="center" wrapText="1"/>
    </xf>
    <xf numFmtId="0" fontId="44" fillId="25" borderId="0" xfId="70" applyFont="1" applyFill="1" applyBorder="1" applyAlignment="1">
      <alignment vertical="center" wrapText="1"/>
    </xf>
    <xf numFmtId="0" fontId="120" fillId="0" borderId="0" xfId="70" applyFont="1"/>
    <xf numFmtId="0" fontId="118" fillId="26" borderId="0" xfId="70" applyFont="1" applyFill="1" applyBorder="1" applyAlignment="1">
      <alignment horizontal="right" vertical="center"/>
    </xf>
    <xf numFmtId="0" fontId="54" fillId="25" borderId="0" xfId="70" applyFont="1" applyFill="1" applyBorder="1" applyAlignment="1">
      <alignment vertical="top"/>
    </xf>
    <xf numFmtId="0" fontId="44" fillId="25" borderId="0" xfId="70" applyFont="1" applyFill="1" applyBorder="1" applyAlignment="1">
      <alignment vertical="top"/>
    </xf>
    <xf numFmtId="1" fontId="44" fillId="25" borderId="0" xfId="70" applyNumberFormat="1" applyFont="1" applyFill="1" applyBorder="1" applyAlignment="1">
      <alignment vertical="top"/>
    </xf>
    <xf numFmtId="0" fontId="120" fillId="25" borderId="0" xfId="70" applyNumberFormat="1" applyFont="1" applyFill="1" applyBorder="1" applyAlignment="1">
      <alignment vertical="top"/>
    </xf>
    <xf numFmtId="0" fontId="120" fillId="26" borderId="32" xfId="62" applyFont="1" applyFill="1" applyBorder="1" applyAlignment="1">
      <alignment vertical="center"/>
    </xf>
    <xf numFmtId="0" fontId="125" fillId="26" borderId="31" xfId="62" applyFont="1" applyFill="1" applyBorder="1" applyAlignment="1">
      <alignment vertical="center"/>
    </xf>
    <xf numFmtId="0" fontId="17" fillId="25" borderId="12" xfId="62" applyFont="1" applyFill="1" applyBorder="1" applyAlignment="1">
      <alignment horizontal="center"/>
    </xf>
    <xf numFmtId="0" fontId="47" fillId="26" borderId="31" xfId="63" applyFont="1" applyFill="1" applyBorder="1" applyAlignment="1">
      <alignment horizontal="left" vertical="center"/>
    </xf>
    <xf numFmtId="0" fontId="35" fillId="25" borderId="0" xfId="63" applyFont="1" applyFill="1" applyBorder="1" applyAlignment="1"/>
    <xf numFmtId="0" fontId="76" fillId="25" borderId="0" xfId="62" applyFont="1" applyFill="1" applyBorder="1" applyAlignment="1">
      <alignment vertical="center"/>
    </xf>
    <xf numFmtId="0" fontId="8" fillId="26" borderId="0" xfId="72" applyFill="1" applyBorder="1"/>
    <xf numFmtId="0" fontId="8" fillId="25" borderId="0" xfId="53" applyFill="1"/>
    <xf numFmtId="0" fontId="15" fillId="25" borderId="0" xfId="53" applyFont="1" applyFill="1" applyBorder="1" applyAlignment="1">
      <alignment horizontal="left"/>
    </xf>
    <xf numFmtId="0" fontId="16" fillId="25" borderId="0" xfId="72" applyFont="1" applyFill="1" applyBorder="1"/>
    <xf numFmtId="0" fontId="17" fillId="25" borderId="0" xfId="72" applyFont="1" applyFill="1" applyBorder="1" applyAlignment="1">
      <alignment horizontal="center"/>
    </xf>
    <xf numFmtId="0" fontId="8" fillId="26" borderId="0" xfId="53" applyFill="1"/>
    <xf numFmtId="0" fontId="8" fillId="0" borderId="0" xfId="53"/>
    <xf numFmtId="0" fontId="8" fillId="0" borderId="0" xfId="53" applyFont="1"/>
    <xf numFmtId="0" fontId="47" fillId="25" borderId="0" xfId="53" applyFont="1" applyFill="1"/>
    <xf numFmtId="0" fontId="49" fillId="25" borderId="0" xfId="53" applyFont="1" applyFill="1" applyBorder="1" applyAlignment="1">
      <alignment horizontal="left"/>
    </xf>
    <xf numFmtId="0" fontId="47" fillId="26" borderId="0" xfId="53" applyFont="1" applyFill="1"/>
    <xf numFmtId="0" fontId="47" fillId="0" borderId="0" xfId="53" applyFont="1"/>
    <xf numFmtId="0" fontId="8" fillId="25" borderId="0" xfId="53" applyFont="1" applyFill="1"/>
    <xf numFmtId="3" fontId="9" fillId="27" borderId="0" xfId="40" applyNumberFormat="1" applyFont="1" applyFill="1" applyBorder="1" applyAlignment="1">
      <alignment horizontal="left" vertical="center" wrapText="1"/>
    </xf>
    <xf numFmtId="0" fontId="8" fillId="26" borderId="0" xfId="53" applyFont="1" applyFill="1"/>
    <xf numFmtId="0" fontId="18" fillId="25" borderId="0" xfId="78" applyFont="1" applyFill="1" applyBorder="1" applyAlignment="1">
      <alignment horizontal="left" wrapText="1" indent="1"/>
    </xf>
    <xf numFmtId="0" fontId="8" fillId="25" borderId="0" xfId="78" applyFill="1" applyBorder="1"/>
    <xf numFmtId="0" fontId="15" fillId="25" borderId="0" xfId="72" applyFont="1" applyFill="1" applyBorder="1" applyAlignment="1">
      <alignment vertical="center"/>
    </xf>
    <xf numFmtId="0" fontId="8" fillId="26" borderId="0" xfId="78" applyFill="1"/>
    <xf numFmtId="0" fontId="8" fillId="0" borderId="0" xfId="78"/>
    <xf numFmtId="0" fontId="8" fillId="25" borderId="19" xfId="72" applyFont="1" applyFill="1" applyBorder="1"/>
    <xf numFmtId="0" fontId="89" fillId="25" borderId="0" xfId="62" applyFont="1" applyFill="1" applyBorder="1" applyAlignment="1">
      <alignment horizontal="left"/>
    </xf>
    <xf numFmtId="0" fontId="11" fillId="26" borderId="0" xfId="72" applyFont="1" applyFill="1" applyBorder="1"/>
    <xf numFmtId="0" fontId="20" fillId="26" borderId="0" xfId="71" applyFont="1" applyFill="1" applyBorder="1" applyAlignment="1">
      <alignment horizontal="center" vertical="center"/>
    </xf>
    <xf numFmtId="3" fontId="44" fillId="26" borderId="0" xfId="40" applyNumberFormat="1" applyFont="1" applyFill="1" applyBorder="1" applyAlignment="1">
      <alignment horizontal="right" wrapText="1"/>
    </xf>
    <xf numFmtId="0" fontId="8" fillId="26" borderId="0" xfId="63" applyFill="1" applyAlignment="1"/>
    <xf numFmtId="0" fontId="8" fillId="25" borderId="0" xfId="63" applyFont="1" applyFill="1" applyAlignment="1">
      <alignment vertical="center"/>
    </xf>
    <xf numFmtId="0" fontId="8" fillId="25" borderId="0" xfId="63" applyFont="1" applyFill="1" applyBorder="1" applyAlignment="1">
      <alignment vertical="center"/>
    </xf>
    <xf numFmtId="0" fontId="8" fillId="26" borderId="0" xfId="63" applyFont="1" applyFill="1" applyAlignment="1">
      <alignment vertical="center"/>
    </xf>
    <xf numFmtId="0" fontId="8" fillId="0" borderId="0" xfId="63" applyFont="1" applyAlignment="1">
      <alignment vertical="center"/>
    </xf>
    <xf numFmtId="0" fontId="8" fillId="25" borderId="0" xfId="63" applyFont="1" applyFill="1"/>
    <xf numFmtId="0" fontId="16" fillId="25" borderId="0" xfId="63" applyFont="1" applyFill="1" applyBorder="1"/>
    <xf numFmtId="0" fontId="8" fillId="26" borderId="0" xfId="63" applyFont="1" applyFill="1"/>
    <xf numFmtId="0" fontId="8" fillId="0" borderId="0" xfId="63" applyFont="1"/>
    <xf numFmtId="0" fontId="16" fillId="26" borderId="0" xfId="63" applyFont="1" applyFill="1" applyBorder="1"/>
    <xf numFmtId="1" fontId="17" fillId="26" borderId="12" xfId="63" applyNumberFormat="1" applyFont="1" applyFill="1" applyBorder="1" applyAlignment="1">
      <alignment horizontal="center" vertical="center"/>
    </xf>
    <xf numFmtId="0" fontId="17" fillId="26" borderId="10" xfId="63" applyFont="1" applyFill="1" applyBorder="1" applyAlignment="1"/>
    <xf numFmtId="0" fontId="17" fillId="26" borderId="49" xfId="63" applyFont="1" applyFill="1" applyBorder="1" applyAlignment="1"/>
    <xf numFmtId="0" fontId="12" fillId="26" borderId="0" xfId="63" applyFont="1" applyFill="1" applyBorder="1"/>
    <xf numFmtId="0" fontId="12" fillId="25" borderId="0" xfId="63" applyFont="1" applyFill="1" applyBorder="1"/>
    <xf numFmtId="0" fontId="77" fillId="25" borderId="0" xfId="63" applyFont="1" applyFill="1"/>
    <xf numFmtId="0" fontId="77" fillId="25" borderId="0" xfId="63" applyFont="1" applyFill="1" applyBorder="1"/>
    <xf numFmtId="0" fontId="76" fillId="24" borderId="0" xfId="66" applyFont="1" applyFill="1" applyBorder="1" applyAlignment="1">
      <alignment horizontal="left"/>
    </xf>
    <xf numFmtId="0" fontId="76" fillId="27" borderId="0" xfId="40" applyFont="1" applyFill="1" applyBorder="1" applyAlignment="1"/>
    <xf numFmtId="3" fontId="76" fillId="27" borderId="0" xfId="40" applyNumberFormat="1" applyFont="1" applyFill="1" applyBorder="1" applyAlignment="1">
      <alignment horizontal="right" wrapText="1"/>
    </xf>
    <xf numFmtId="0" fontId="84" fillId="25" borderId="19" xfId="63" applyFont="1" applyFill="1" applyBorder="1" applyAlignment="1">
      <alignment horizontal="right" vertical="center"/>
    </xf>
    <xf numFmtId="0" fontId="77" fillId="26" borderId="0" xfId="63" applyFont="1" applyFill="1"/>
    <xf numFmtId="0" fontId="77" fillId="0" borderId="0" xfId="63" applyFont="1"/>
    <xf numFmtId="0" fontId="84" fillId="25" borderId="19" xfId="63" applyFont="1" applyFill="1" applyBorder="1"/>
    <xf numFmtId="0" fontId="84" fillId="25" borderId="19" xfId="63" applyFont="1" applyFill="1" applyBorder="1" applyAlignment="1"/>
    <xf numFmtId="0" fontId="76" fillId="24" borderId="0" xfId="66" applyFont="1" applyFill="1" applyBorder="1" applyAlignment="1">
      <alignment horizontal="left" vertical="top"/>
    </xf>
    <xf numFmtId="0" fontId="76" fillId="27" borderId="0" xfId="40" applyFont="1" applyFill="1" applyBorder="1"/>
    <xf numFmtId="4" fontId="86" fillId="27" borderId="0" xfId="40" applyNumberFormat="1" applyFont="1" applyFill="1" applyBorder="1" applyAlignment="1">
      <alignment horizontal="right" wrapText="1"/>
    </xf>
    <xf numFmtId="1" fontId="18" fillId="26" borderId="0" xfId="63" applyNumberFormat="1" applyFont="1" applyFill="1" applyBorder="1" applyAlignment="1">
      <alignment horizontal="center" vertical="center" wrapText="1"/>
    </xf>
    <xf numFmtId="3" fontId="86" fillId="25" borderId="0" xfId="63" applyNumberFormat="1" applyFont="1" applyFill="1" applyBorder="1" applyAlignment="1">
      <alignment horizontal="right"/>
    </xf>
    <xf numFmtId="0" fontId="48" fillId="27" borderId="0" xfId="66" applyFont="1" applyFill="1" applyBorder="1" applyAlignment="1">
      <alignment horizontal="left"/>
    </xf>
    <xf numFmtId="3" fontId="86" fillId="25" borderId="0" xfId="63" applyNumberFormat="1" applyFont="1" applyFill="1" applyBorder="1" applyAlignment="1"/>
    <xf numFmtId="0" fontId="22" fillId="25" borderId="0" xfId="63" applyFont="1" applyFill="1" applyBorder="1" applyAlignment="1">
      <alignment horizontal="left" vertical="center"/>
    </xf>
    <xf numFmtId="0" fontId="46" fillId="26" borderId="0" xfId="70" applyFont="1" applyFill="1" applyBorder="1" applyAlignment="1"/>
    <xf numFmtId="0" fontId="9" fillId="26" borderId="0" xfId="63" applyFont="1" applyFill="1" applyAlignment="1"/>
    <xf numFmtId="171" fontId="9" fillId="25" borderId="0" xfId="78" applyNumberFormat="1" applyFont="1" applyFill="1" applyBorder="1" applyAlignment="1">
      <alignment vertical="center"/>
    </xf>
    <xf numFmtId="0" fontId="17" fillId="24" borderId="0" xfId="40" applyFont="1" applyFill="1" applyBorder="1" applyAlignment="1">
      <alignment horizontal="left" vertical="center" indent="1"/>
    </xf>
    <xf numFmtId="171" fontId="9" fillId="25" borderId="0" xfId="78" applyNumberFormat="1" applyFont="1" applyFill="1" applyBorder="1" applyAlignment="1">
      <alignment horizontal="right" vertical="center"/>
    </xf>
    <xf numFmtId="3" fontId="9" fillId="25" borderId="0" xfId="78" applyNumberFormat="1" applyFont="1" applyFill="1" applyBorder="1" applyAlignment="1">
      <alignment vertical="center"/>
    </xf>
    <xf numFmtId="0" fontId="89" fillId="25" borderId="0" xfId="62" applyFont="1" applyFill="1" applyBorder="1"/>
    <xf numFmtId="49" fontId="18" fillId="25" borderId="0" xfId="62" applyNumberFormat="1" applyFont="1" applyFill="1" applyBorder="1" applyAlignment="1">
      <alignment horizontal="right"/>
    </xf>
    <xf numFmtId="0" fontId="18" fillId="24" borderId="0" xfId="40" applyFont="1" applyFill="1" applyBorder="1" applyAlignment="1" applyProtection="1">
      <alignment horizontal="left" indent="1"/>
    </xf>
    <xf numFmtId="1" fontId="17" fillId="25" borderId="13" xfId="0" applyNumberFormat="1" applyFont="1" applyFill="1" applyBorder="1" applyAlignment="1">
      <alignment horizontal="center" wrapText="1"/>
    </xf>
    <xf numFmtId="0" fontId="17" fillId="26" borderId="13" xfId="70" applyFont="1" applyFill="1" applyBorder="1" applyAlignment="1">
      <alignment horizontal="center"/>
    </xf>
    <xf numFmtId="0" fontId="118" fillId="26" borderId="13" xfId="0" applyFont="1" applyFill="1" applyBorder="1" applyAlignment="1">
      <alignment horizontal="center"/>
    </xf>
    <xf numFmtId="0" fontId="17" fillId="25" borderId="12" xfId="0" applyFont="1" applyFill="1" applyBorder="1" applyAlignment="1">
      <alignment horizontal="center"/>
    </xf>
    <xf numFmtId="0" fontId="17" fillId="25" borderId="13" xfId="70" applyFont="1" applyFill="1" applyBorder="1" applyAlignment="1">
      <alignment horizontal="center"/>
    </xf>
    <xf numFmtId="0" fontId="0" fillId="25" borderId="0" xfId="0" applyFill="1" applyBorder="1" applyProtection="1"/>
    <xf numFmtId="0" fontId="0" fillId="25" borderId="18" xfId="0" applyFill="1" applyBorder="1" applyProtection="1"/>
    <xf numFmtId="0" fontId="19" fillId="25" borderId="18" xfId="0" applyFont="1" applyFill="1" applyBorder="1" applyAlignment="1" applyProtection="1">
      <alignment horizontal="left"/>
    </xf>
    <xf numFmtId="0" fontId="0" fillId="26" borderId="0" xfId="0" applyFill="1" applyBorder="1" applyProtection="1"/>
    <xf numFmtId="0" fontId="0" fillId="25" borderId="0" xfId="0" applyFill="1" applyProtection="1"/>
    <xf numFmtId="0" fontId="0" fillId="0" borderId="0" xfId="0" applyProtection="1">
      <protection locked="0"/>
    </xf>
    <xf numFmtId="0" fontId="0" fillId="25" borderId="19" xfId="0" applyFill="1" applyBorder="1" applyProtection="1"/>
    <xf numFmtId="0" fontId="0" fillId="0" borderId="0" xfId="0" applyProtection="1"/>
    <xf numFmtId="0" fontId="66" fillId="25" borderId="0" xfId="0" applyFont="1" applyFill="1" applyBorder="1" applyProtection="1"/>
    <xf numFmtId="0" fontId="0" fillId="25" borderId="19" xfId="0" applyFill="1" applyBorder="1" applyAlignment="1" applyProtection="1">
      <alignment vertical="center"/>
    </xf>
    <xf numFmtId="0" fontId="0" fillId="25" borderId="0" xfId="0" applyFill="1" applyBorder="1" applyAlignment="1" applyProtection="1">
      <alignment vertical="center"/>
    </xf>
    <xf numFmtId="0" fontId="0" fillId="25" borderId="0" xfId="0" applyFill="1" applyAlignment="1" applyProtection="1">
      <alignment vertical="center"/>
    </xf>
    <xf numFmtId="0" fontId="0" fillId="0" borderId="0" xfId="0" applyAlignment="1" applyProtection="1">
      <alignment vertical="center"/>
      <protection locked="0"/>
    </xf>
    <xf numFmtId="0" fontId="19" fillId="25" borderId="0" xfId="0" applyFont="1" applyFill="1" applyBorder="1" applyProtection="1"/>
    <xf numFmtId="0" fontId="17" fillId="25" borderId="0" xfId="0" applyFont="1" applyFill="1" applyBorder="1" applyAlignment="1" applyProtection="1">
      <alignment horizontal="center" vertical="center"/>
    </xf>
    <xf numFmtId="0" fontId="17" fillId="25" borderId="13" xfId="0" applyFont="1" applyFill="1" applyBorder="1" applyAlignment="1" applyProtection="1">
      <alignment horizontal="right" vertical="center"/>
    </xf>
    <xf numFmtId="0" fontId="17" fillId="25" borderId="13" xfId="0" applyFont="1" applyFill="1" applyBorder="1" applyAlignment="1" applyProtection="1">
      <alignment horizontal="center" vertical="center"/>
    </xf>
    <xf numFmtId="0" fontId="17" fillId="25" borderId="13" xfId="0" applyFont="1" applyFill="1" applyBorder="1" applyAlignment="1" applyProtection="1">
      <alignment vertical="center"/>
    </xf>
    <xf numFmtId="0" fontId="17" fillId="25" borderId="13" xfId="0" applyFont="1" applyFill="1" applyBorder="1" applyAlignment="1" applyProtection="1">
      <alignment horizontal="center"/>
    </xf>
    <xf numFmtId="0" fontId="17" fillId="25" borderId="13" xfId="0" applyFont="1" applyFill="1" applyBorder="1" applyAlignment="1" applyProtection="1">
      <alignment horizontal="right"/>
    </xf>
    <xf numFmtId="0" fontId="17" fillId="25" borderId="13" xfId="0" applyFont="1" applyFill="1" applyBorder="1" applyAlignment="1" applyProtection="1"/>
    <xf numFmtId="0" fontId="16" fillId="25" borderId="0" xfId="0" applyFont="1" applyFill="1" applyBorder="1" applyProtection="1"/>
    <xf numFmtId="0" fontId="62" fillId="25" borderId="19" xfId="0" applyFont="1" applyFill="1" applyBorder="1" applyProtection="1"/>
    <xf numFmtId="0" fontId="62" fillId="25" borderId="0" xfId="0" applyFont="1" applyFill="1" applyBorder="1" applyProtection="1"/>
    <xf numFmtId="0" fontId="62" fillId="25" borderId="0" xfId="0" applyFont="1" applyFill="1" applyProtection="1"/>
    <xf numFmtId="0" fontId="62" fillId="0" borderId="0" xfId="0" applyFont="1" applyProtection="1">
      <protection locked="0"/>
    </xf>
    <xf numFmtId="0" fontId="11" fillId="25" borderId="0" xfId="0" applyFont="1" applyFill="1" applyBorder="1" applyProtection="1"/>
    <xf numFmtId="0" fontId="19" fillId="0" borderId="0" xfId="0" applyFont="1" applyBorder="1" applyProtection="1"/>
    <xf numFmtId="0" fontId="65" fillId="25" borderId="0" xfId="0" applyFont="1" applyFill="1" applyBorder="1" applyProtection="1"/>
    <xf numFmtId="0" fontId="63" fillId="25" borderId="19" xfId="0" applyFont="1" applyFill="1" applyBorder="1" applyProtection="1"/>
    <xf numFmtId="0" fontId="63" fillId="25" borderId="0" xfId="0" applyFont="1" applyFill="1" applyBorder="1" applyProtection="1"/>
    <xf numFmtId="0" fontId="69" fillId="25" borderId="0" xfId="0" applyFont="1" applyFill="1" applyBorder="1" applyProtection="1"/>
    <xf numFmtId="0" fontId="63" fillId="25" borderId="0" xfId="0" applyFont="1" applyFill="1" applyProtection="1"/>
    <xf numFmtId="0" fontId="63" fillId="0" borderId="0" xfId="0" applyFont="1" applyProtection="1">
      <protection locked="0"/>
    </xf>
    <xf numFmtId="0" fontId="47" fillId="25" borderId="19" xfId="0" applyFont="1" applyFill="1" applyBorder="1" applyProtection="1"/>
    <xf numFmtId="0" fontId="47" fillId="25" borderId="0" xfId="0" applyFont="1" applyFill="1" applyBorder="1" applyProtection="1"/>
    <xf numFmtId="3" fontId="18" fillId="25" borderId="0" xfId="0" applyNumberFormat="1" applyFont="1" applyFill="1" applyBorder="1" applyAlignment="1" applyProtection="1">
      <alignment horizontal="center"/>
    </xf>
    <xf numFmtId="0" fontId="12" fillId="25" borderId="0" xfId="0" applyFont="1" applyFill="1" applyBorder="1" applyProtection="1"/>
    <xf numFmtId="0" fontId="47" fillId="25" borderId="0" xfId="0" applyFont="1" applyFill="1" applyProtection="1"/>
    <xf numFmtId="0" fontId="47" fillId="0" borderId="0" xfId="0" applyFont="1" applyProtection="1">
      <protection locked="0"/>
    </xf>
    <xf numFmtId="0" fontId="17" fillId="25" borderId="11" xfId="0" applyFont="1" applyFill="1" applyBorder="1" applyAlignment="1" applyProtection="1">
      <alignment horizontal="center"/>
    </xf>
    <xf numFmtId="0" fontId="17" fillId="25" borderId="12" xfId="0" applyFont="1" applyFill="1" applyBorder="1" applyAlignment="1" applyProtection="1">
      <alignment horizontal="center"/>
    </xf>
    <xf numFmtId="167" fontId="76" fillId="25" borderId="0" xfId="0" applyNumberFormat="1" applyFont="1" applyFill="1" applyBorder="1" applyAlignment="1" applyProtection="1">
      <alignment horizontal="right"/>
    </xf>
    <xf numFmtId="167" fontId="76" fillId="26" borderId="0" xfId="0" applyNumberFormat="1" applyFont="1" applyFill="1" applyBorder="1" applyAlignment="1" applyProtection="1">
      <alignment horizontal="right"/>
    </xf>
    <xf numFmtId="0" fontId="61" fillId="25" borderId="0" xfId="0" applyFont="1" applyFill="1" applyBorder="1" applyAlignment="1" applyProtection="1">
      <alignment horizontal="left"/>
    </xf>
    <xf numFmtId="167" fontId="18" fillId="25" borderId="0" xfId="0" applyNumberFormat="1" applyFont="1" applyFill="1" applyBorder="1" applyAlignment="1" applyProtection="1">
      <alignment horizontal="right"/>
    </xf>
    <xf numFmtId="167" fontId="18" fillId="26" borderId="0" xfId="0" applyNumberFormat="1" applyFont="1" applyFill="1" applyBorder="1" applyAlignment="1" applyProtection="1">
      <alignment horizontal="right"/>
    </xf>
    <xf numFmtId="167" fontId="17" fillId="25" borderId="0" xfId="0" applyNumberFormat="1" applyFont="1" applyFill="1" applyBorder="1" applyAlignment="1" applyProtection="1">
      <alignment horizontal="right"/>
    </xf>
    <xf numFmtId="167" fontId="17" fillId="26" borderId="0" xfId="0" applyNumberFormat="1" applyFont="1" applyFill="1" applyBorder="1" applyAlignment="1" applyProtection="1">
      <alignment horizontal="right"/>
    </xf>
    <xf numFmtId="167" fontId="18" fillId="26" borderId="0" xfId="0" applyNumberFormat="1" applyFont="1" applyFill="1" applyBorder="1" applyAlignment="1" applyProtection="1">
      <alignment horizontal="right"/>
      <protection locked="0"/>
    </xf>
    <xf numFmtId="0" fontId="67" fillId="25" borderId="0" xfId="0" applyFont="1" applyFill="1" applyBorder="1" applyAlignment="1" applyProtection="1">
      <alignment horizontal="center"/>
    </xf>
    <xf numFmtId="0" fontId="35" fillId="25" borderId="0" xfId="0" applyFont="1" applyFill="1" applyBorder="1" applyProtection="1"/>
    <xf numFmtId="0" fontId="82" fillId="25" borderId="0" xfId="0" applyFont="1" applyFill="1" applyBorder="1" applyAlignment="1" applyProtection="1">
      <alignment horizontal="left"/>
    </xf>
    <xf numFmtId="1" fontId="18" fillId="25" borderId="0" xfId="0" applyNumberFormat="1" applyFont="1" applyFill="1" applyBorder="1" applyAlignment="1" applyProtection="1">
      <alignment horizontal="center"/>
    </xf>
    <xf numFmtId="0" fontId="0" fillId="26" borderId="18" xfId="0" applyFill="1" applyBorder="1" applyProtection="1"/>
    <xf numFmtId="0" fontId="17" fillId="25" borderId="18" xfId="0" applyFont="1" applyFill="1" applyBorder="1" applyAlignment="1" applyProtection="1">
      <alignment horizontal="right"/>
    </xf>
    <xf numFmtId="0" fontId="15" fillId="25" borderId="22" xfId="0" applyFont="1" applyFill="1" applyBorder="1" applyAlignment="1" applyProtection="1">
      <alignment horizontal="left"/>
    </xf>
    <xf numFmtId="0" fontId="22" fillId="25" borderId="22" xfId="0" applyFont="1" applyFill="1" applyBorder="1" applyProtection="1"/>
    <xf numFmtId="0" fontId="47" fillId="25" borderId="22" xfId="0" applyFont="1" applyFill="1" applyBorder="1" applyAlignment="1" applyProtection="1">
      <alignment horizontal="left"/>
    </xf>
    <xf numFmtId="0" fontId="0" fillId="25" borderId="22" xfId="0" applyFill="1" applyBorder="1" applyProtection="1"/>
    <xf numFmtId="0" fontId="0" fillId="25" borderId="21" xfId="0" applyFill="1" applyBorder="1" applyProtection="1"/>
    <xf numFmtId="0" fontId="22" fillId="0" borderId="0" xfId="0" applyFont="1" applyBorder="1" applyAlignment="1" applyProtection="1"/>
    <xf numFmtId="0" fontId="17" fillId="25" borderId="0" xfId="0" applyFont="1" applyFill="1" applyBorder="1" applyAlignment="1" applyProtection="1">
      <alignment horizontal="center"/>
    </xf>
    <xf numFmtId="0" fontId="0" fillId="25" borderId="0" xfId="0" applyFill="1" applyBorder="1" applyAlignment="1" applyProtection="1">
      <alignment vertical="justify"/>
    </xf>
    <xf numFmtId="0" fontId="11" fillId="25" borderId="19" xfId="0" applyFont="1" applyFill="1" applyBorder="1" applyProtection="1"/>
    <xf numFmtId="0" fontId="64" fillId="25" borderId="0" xfId="0" applyFont="1" applyFill="1" applyBorder="1" applyProtection="1"/>
    <xf numFmtId="0" fontId="65" fillId="25" borderId="19" xfId="0" applyFont="1" applyFill="1" applyBorder="1" applyProtection="1"/>
    <xf numFmtId="0" fontId="9" fillId="25" borderId="0" xfId="0" applyFont="1" applyFill="1" applyBorder="1" applyProtection="1"/>
    <xf numFmtId="0" fontId="19" fillId="25" borderId="0" xfId="0" applyFont="1" applyFill="1" applyProtection="1"/>
    <xf numFmtId="0" fontId="18" fillId="25" borderId="0" xfId="0" applyFont="1" applyFill="1" applyBorder="1" applyProtection="1"/>
    <xf numFmtId="0" fontId="16" fillId="25" borderId="19" xfId="0" applyFont="1" applyFill="1" applyBorder="1" applyProtection="1"/>
    <xf numFmtId="0" fontId="19" fillId="0" borderId="0" xfId="0" applyFont="1" applyProtection="1">
      <protection locked="0"/>
    </xf>
    <xf numFmtId="0" fontId="17" fillId="25" borderId="0" xfId="0" applyFont="1" applyFill="1" applyBorder="1" applyAlignment="1" applyProtection="1">
      <alignment horizontal="left"/>
    </xf>
    <xf numFmtId="0" fontId="12" fillId="25" borderId="19" xfId="0" applyFont="1" applyFill="1" applyBorder="1" applyProtection="1"/>
    <xf numFmtId="165" fontId="18" fillId="25" borderId="0" xfId="0" applyNumberFormat="1" applyFont="1" applyFill="1" applyBorder="1" applyAlignment="1" applyProtection="1">
      <alignment horizontal="center"/>
    </xf>
    <xf numFmtId="165" fontId="9" fillId="25" borderId="0" xfId="0" applyNumberFormat="1" applyFont="1" applyFill="1" applyBorder="1" applyAlignment="1" applyProtection="1">
      <alignment horizontal="center"/>
    </xf>
    <xf numFmtId="0" fontId="77" fillId="25" borderId="0" xfId="0" applyFont="1" applyFill="1" applyBorder="1" applyProtection="1"/>
    <xf numFmtId="168" fontId="76" fillId="25" borderId="0" xfId="0" applyNumberFormat="1" applyFont="1" applyFill="1" applyBorder="1" applyAlignment="1" applyProtection="1">
      <alignment horizontal="right"/>
    </xf>
    <xf numFmtId="168" fontId="76" fillId="26" borderId="0" xfId="0" applyNumberFormat="1" applyFont="1" applyFill="1" applyBorder="1" applyAlignment="1" applyProtection="1">
      <alignment horizontal="right"/>
    </xf>
    <xf numFmtId="168" fontId="18" fillId="25" borderId="0" xfId="0" applyNumberFormat="1" applyFont="1" applyFill="1" applyBorder="1" applyAlignment="1" applyProtection="1">
      <alignment horizontal="right"/>
    </xf>
    <xf numFmtId="168" fontId="18" fillId="26" borderId="0" xfId="0" applyNumberFormat="1" applyFont="1" applyFill="1" applyBorder="1" applyAlignment="1" applyProtection="1">
      <alignment horizontal="right"/>
    </xf>
    <xf numFmtId="168" fontId="17" fillId="25" borderId="0" xfId="0" applyNumberFormat="1" applyFont="1" applyFill="1" applyBorder="1" applyAlignment="1" applyProtection="1">
      <alignment horizontal="right"/>
    </xf>
    <xf numFmtId="168" fontId="17" fillId="26" borderId="0" xfId="0" applyNumberFormat="1" applyFont="1" applyFill="1" applyBorder="1" applyAlignment="1" applyProtection="1">
      <alignment horizontal="right"/>
    </xf>
    <xf numFmtId="0" fontId="18" fillId="25" borderId="0" xfId="0" applyFont="1" applyFill="1" applyBorder="1" applyAlignment="1" applyProtection="1">
      <alignment horizontal="left" indent="1"/>
    </xf>
    <xf numFmtId="0" fontId="34" fillId="25" borderId="19" xfId="0" applyFont="1" applyFill="1" applyBorder="1" applyProtection="1"/>
    <xf numFmtId="0" fontId="0" fillId="0" borderId="0" xfId="0" applyBorder="1" applyProtection="1"/>
    <xf numFmtId="0" fontId="82" fillId="25" borderId="0" xfId="0" applyFont="1" applyFill="1" applyBorder="1" applyAlignment="1" applyProtection="1">
      <alignment horizontal="left" vertical="center"/>
    </xf>
    <xf numFmtId="169" fontId="61" fillId="25" borderId="0" xfId="0" applyNumberFormat="1" applyFont="1" applyFill="1" applyBorder="1" applyAlignment="1" applyProtection="1">
      <alignment horizontal="center"/>
    </xf>
    <xf numFmtId="165" fontId="115" fillId="25" borderId="0" xfId="0" applyNumberFormat="1" applyFont="1" applyFill="1" applyBorder="1" applyAlignment="1" applyProtection="1">
      <alignment horizontal="center"/>
    </xf>
    <xf numFmtId="165" fontId="22" fillId="25" borderId="0" xfId="0" applyNumberFormat="1" applyFont="1" applyFill="1" applyBorder="1" applyAlignment="1" applyProtection="1">
      <alignment horizontal="right"/>
    </xf>
    <xf numFmtId="0" fontId="20" fillId="30" borderId="19" xfId="0" applyFont="1" applyFill="1" applyBorder="1" applyAlignment="1" applyProtection="1">
      <alignment horizontal="center" vertical="center"/>
    </xf>
    <xf numFmtId="0" fontId="0" fillId="25" borderId="18" xfId="0" applyFill="1" applyBorder="1" applyAlignment="1" applyProtection="1">
      <alignment horizontal="left"/>
    </xf>
    <xf numFmtId="0" fontId="15" fillId="25" borderId="23" xfId="0" applyFont="1" applyFill="1" applyBorder="1" applyAlignment="1" applyProtection="1">
      <alignment horizontal="left"/>
    </xf>
    <xf numFmtId="0" fontId="15" fillId="25" borderId="0" xfId="0" applyFont="1" applyFill="1" applyBorder="1" applyAlignment="1" applyProtection="1">
      <alignment horizontal="left"/>
    </xf>
    <xf numFmtId="0" fontId="47" fillId="25" borderId="0" xfId="0" applyFont="1" applyFill="1" applyBorder="1" applyAlignment="1" applyProtection="1">
      <alignment horizontal="left"/>
    </xf>
    <xf numFmtId="0" fontId="22" fillId="25" borderId="0" xfId="0" applyFont="1" applyFill="1" applyBorder="1" applyAlignment="1" applyProtection="1">
      <alignment horizontal="right"/>
    </xf>
    <xf numFmtId="0" fontId="15" fillId="25" borderId="20" xfId="0" applyFont="1" applyFill="1" applyBorder="1" applyAlignment="1" applyProtection="1">
      <alignment horizontal="left"/>
    </xf>
    <xf numFmtId="0" fontId="22" fillId="0" borderId="0" xfId="0" applyFont="1" applyBorder="1" applyAlignment="1" applyProtection="1">
      <alignment vertical="center"/>
    </xf>
    <xf numFmtId="0" fontId="0" fillId="25" borderId="20" xfId="0" applyFill="1" applyBorder="1" applyAlignment="1" applyProtection="1">
      <alignment vertical="center"/>
    </xf>
    <xf numFmtId="0" fontId="0" fillId="25" borderId="20" xfId="0" applyFill="1" applyBorder="1" applyProtection="1"/>
    <xf numFmtId="0" fontId="0" fillId="25" borderId="0" xfId="0" applyFill="1" applyBorder="1" applyAlignment="1" applyProtection="1"/>
    <xf numFmtId="0" fontId="17" fillId="25" borderId="0" xfId="0" applyFont="1" applyFill="1" applyBorder="1" applyAlignment="1" applyProtection="1">
      <alignment horizontal="center" vertical="distributed"/>
    </xf>
    <xf numFmtId="0" fontId="62" fillId="25" borderId="20" xfId="0" applyFont="1" applyFill="1" applyBorder="1" applyProtection="1"/>
    <xf numFmtId="0" fontId="29" fillId="25" borderId="0" xfId="0" applyFont="1" applyFill="1" applyProtection="1"/>
    <xf numFmtId="0" fontId="29" fillId="25" borderId="20" xfId="0" applyFont="1" applyFill="1" applyBorder="1" applyProtection="1"/>
    <xf numFmtId="0" fontId="29" fillId="25" borderId="0" xfId="0" applyFont="1" applyFill="1" applyBorder="1" applyProtection="1"/>
    <xf numFmtId="0" fontId="29" fillId="0" borderId="0" xfId="0" applyFont="1" applyProtection="1">
      <protection locked="0"/>
    </xf>
    <xf numFmtId="0" fontId="27" fillId="25" borderId="0" xfId="0" applyFont="1" applyFill="1" applyProtection="1"/>
    <xf numFmtId="0" fontId="19" fillId="25" borderId="20" xfId="0" applyFont="1" applyFill="1" applyBorder="1" applyProtection="1"/>
    <xf numFmtId="0" fontId="27" fillId="0" borderId="0" xfId="0" applyFont="1" applyProtection="1">
      <protection locked="0"/>
    </xf>
    <xf numFmtId="0" fontId="27" fillId="25" borderId="20" xfId="0" applyFont="1" applyFill="1" applyBorder="1" applyProtection="1"/>
    <xf numFmtId="0" fontId="30" fillId="25" borderId="20" xfId="0" applyFont="1" applyFill="1" applyBorder="1" applyProtection="1"/>
    <xf numFmtId="0" fontId="115" fillId="0" borderId="0" xfId="40" applyFont="1" applyFill="1" applyBorder="1" applyAlignment="1" applyProtection="1">
      <alignment horizontal="left" indent="1"/>
    </xf>
    <xf numFmtId="165" fontId="17" fillId="25" borderId="0" xfId="0" applyNumberFormat="1" applyFont="1" applyFill="1" applyBorder="1" applyAlignment="1" applyProtection="1">
      <alignment horizontal="center"/>
    </xf>
    <xf numFmtId="0" fontId="19" fillId="0" borderId="0" xfId="0" applyFont="1" applyProtection="1"/>
    <xf numFmtId="167" fontId="76" fillId="25" borderId="0" xfId="0" applyNumberFormat="1" applyFont="1" applyFill="1" applyBorder="1" applyAlignment="1" applyProtection="1">
      <alignment horizontal="right" indent="1"/>
    </xf>
    <xf numFmtId="167" fontId="76" fillId="26" borderId="0" xfId="0" applyNumberFormat="1" applyFont="1" applyFill="1" applyBorder="1" applyAlignment="1" applyProtection="1">
      <alignment horizontal="right" indent="1"/>
    </xf>
    <xf numFmtId="0" fontId="64" fillId="25" borderId="0" xfId="0" applyFont="1" applyFill="1" applyBorder="1" applyAlignment="1" applyProtection="1">
      <alignment horizontal="left"/>
    </xf>
    <xf numFmtId="167" fontId="18" fillId="25" borderId="0" xfId="0" applyNumberFormat="1" applyFont="1" applyFill="1" applyBorder="1" applyAlignment="1" applyProtection="1">
      <alignment horizontal="right" indent="1"/>
    </xf>
    <xf numFmtId="167" fontId="18" fillId="26" borderId="0" xfId="0" applyNumberFormat="1" applyFont="1" applyFill="1" applyBorder="1" applyAlignment="1" applyProtection="1">
      <alignment horizontal="right" indent="1"/>
    </xf>
    <xf numFmtId="167" fontId="17" fillId="25" borderId="0" xfId="0" applyNumberFormat="1" applyFont="1" applyFill="1" applyBorder="1" applyAlignment="1" applyProtection="1">
      <alignment horizontal="right" wrapText="1" indent="1"/>
    </xf>
    <xf numFmtId="168" fontId="17" fillId="25" borderId="0" xfId="0" applyNumberFormat="1" applyFont="1" applyFill="1" applyBorder="1" applyAlignment="1" applyProtection="1">
      <alignment horizontal="right" wrapText="1" indent="1"/>
    </xf>
    <xf numFmtId="168" fontId="17" fillId="26" borderId="0" xfId="0" applyNumberFormat="1" applyFont="1" applyFill="1" applyBorder="1" applyAlignment="1" applyProtection="1">
      <alignment horizontal="right" wrapText="1" indent="1"/>
    </xf>
    <xf numFmtId="167" fontId="18" fillId="25" borderId="0" xfId="0" applyNumberFormat="1" applyFont="1" applyFill="1" applyBorder="1" applyAlignment="1" applyProtection="1">
      <alignment horizontal="right" wrapText="1" indent="1"/>
    </xf>
    <xf numFmtId="168" fontId="18" fillId="25" borderId="0" xfId="0" applyNumberFormat="1" applyFont="1" applyFill="1" applyBorder="1" applyAlignment="1" applyProtection="1">
      <alignment horizontal="right" wrapText="1" indent="1"/>
    </xf>
    <xf numFmtId="168" fontId="18" fillId="26" borderId="0" xfId="0" applyNumberFormat="1" applyFont="1" applyFill="1" applyBorder="1" applyAlignment="1" applyProtection="1">
      <alignment horizontal="right" wrapText="1" indent="1"/>
    </xf>
    <xf numFmtId="0" fontId="116" fillId="25" borderId="0" xfId="0" applyFont="1" applyFill="1" applyProtection="1"/>
    <xf numFmtId="0" fontId="47" fillId="25" borderId="20" xfId="0" applyFont="1" applyFill="1" applyBorder="1" applyProtection="1"/>
    <xf numFmtId="164" fontId="68" fillId="25" borderId="0" xfId="0" applyNumberFormat="1" applyFont="1" applyFill="1" applyBorder="1" applyAlignment="1" applyProtection="1">
      <alignment horizontal="center"/>
    </xf>
    <xf numFmtId="0" fontId="116" fillId="0" borderId="0" xfId="0" applyFont="1" applyProtection="1">
      <protection locked="0"/>
    </xf>
    <xf numFmtId="0" fontId="20" fillId="30" borderId="20" xfId="0" applyFont="1" applyFill="1" applyBorder="1" applyAlignment="1" applyProtection="1">
      <alignment horizontal="center" vertical="center"/>
    </xf>
    <xf numFmtId="0" fontId="17" fillId="25" borderId="81" xfId="0" applyFont="1" applyFill="1" applyBorder="1" applyAlignment="1">
      <alignment horizontal="center"/>
    </xf>
    <xf numFmtId="0" fontId="17" fillId="26" borderId="13" xfId="70" applyFont="1" applyFill="1" applyBorder="1" applyAlignment="1">
      <alignment horizontal="center"/>
    </xf>
    <xf numFmtId="0" fontId="17" fillId="26" borderId="80" xfId="62" applyFont="1" applyFill="1" applyBorder="1" applyAlignment="1">
      <alignment horizontal="center" vertical="center"/>
    </xf>
    <xf numFmtId="2" fontId="15" fillId="26" borderId="0" xfId="70" applyNumberFormat="1" applyFont="1" applyFill="1" applyBorder="1" applyAlignment="1">
      <alignment horizontal="center"/>
    </xf>
    <xf numFmtId="2" fontId="15" fillId="26" borderId="0" xfId="70" applyNumberFormat="1" applyFont="1" applyFill="1" applyBorder="1" applyAlignment="1">
      <alignment horizontal="center" vertical="center"/>
    </xf>
    <xf numFmtId="0" fontId="17" fillId="26" borderId="72" xfId="70" applyFont="1" applyFill="1" applyBorder="1" applyAlignment="1">
      <alignment horizontal="center" wrapText="1"/>
    </xf>
    <xf numFmtId="0" fontId="15" fillId="25" borderId="22" xfId="62" applyFont="1" applyFill="1" applyBorder="1" applyAlignment="1">
      <alignment horizontal="left"/>
    </xf>
    <xf numFmtId="0" fontId="17" fillId="25" borderId="13" xfId="70" applyFont="1" applyFill="1" applyBorder="1" applyAlignment="1">
      <alignment horizontal="center" wrapText="1"/>
    </xf>
    <xf numFmtId="0" fontId="81" fillId="26" borderId="31" xfId="62" applyFont="1" applyFill="1" applyBorder="1" applyAlignment="1">
      <alignment vertical="center"/>
    </xf>
    <xf numFmtId="0" fontId="81" fillId="26" borderId="32" xfId="62" applyFont="1" applyFill="1" applyBorder="1" applyAlignment="1">
      <alignment vertical="center"/>
    </xf>
    <xf numFmtId="0" fontId="81" fillId="26" borderId="33" xfId="62" applyFont="1" applyFill="1" applyBorder="1" applyAlignment="1">
      <alignment vertical="center"/>
    </xf>
    <xf numFmtId="0" fontId="54" fillId="25" borderId="12" xfId="317" applyFont="1" applyFill="1" applyBorder="1" applyAlignment="1">
      <alignment horizontal="center" vertical="center"/>
    </xf>
    <xf numFmtId="1" fontId="86" fillId="25" borderId="0" xfId="78" applyNumberFormat="1" applyFont="1" applyFill="1" applyBorder="1" applyAlignment="1">
      <alignment vertical="center"/>
    </xf>
    <xf numFmtId="1" fontId="86" fillId="25" borderId="0" xfId="78" applyNumberFormat="1" applyFont="1" applyFill="1" applyBorder="1" applyAlignment="1">
      <alignment horizontal="right" vertical="center"/>
    </xf>
    <xf numFmtId="1" fontId="15" fillId="26" borderId="0" xfId="0" applyNumberFormat="1" applyFont="1" applyFill="1" applyBorder="1" applyAlignment="1">
      <alignment horizontal="right" vertical="center"/>
    </xf>
    <xf numFmtId="3" fontId="86" fillId="25" borderId="0" xfId="78" applyNumberFormat="1" applyFont="1" applyFill="1" applyBorder="1" applyAlignment="1">
      <alignment horizontal="right" vertical="center"/>
    </xf>
    <xf numFmtId="179" fontId="86" fillId="25" borderId="51" xfId="78" applyNumberFormat="1" applyFont="1" applyFill="1" applyBorder="1" applyAlignment="1">
      <alignment vertical="center"/>
    </xf>
    <xf numFmtId="179" fontId="86" fillId="25" borderId="0" xfId="78" applyNumberFormat="1" applyFont="1" applyFill="1" applyBorder="1" applyAlignment="1">
      <alignment horizontal="right" vertical="center"/>
    </xf>
    <xf numFmtId="179" fontId="86" fillId="26" borderId="0" xfId="78" applyNumberFormat="1" applyFont="1" applyFill="1" applyBorder="1" applyAlignment="1">
      <alignment horizontal="right" vertical="center"/>
    </xf>
    <xf numFmtId="179" fontId="15" fillId="26" borderId="0" xfId="0" applyNumberFormat="1" applyFont="1" applyFill="1" applyBorder="1" applyAlignment="1">
      <alignment horizontal="right" vertical="center"/>
    </xf>
    <xf numFmtId="179" fontId="15" fillId="26" borderId="0" xfId="78" applyNumberFormat="1" applyFont="1" applyFill="1" applyBorder="1" applyAlignment="1">
      <alignment horizontal="right" vertical="center"/>
    </xf>
    <xf numFmtId="1" fontId="86" fillId="25" borderId="51" xfId="78" applyNumberFormat="1" applyFont="1" applyFill="1" applyBorder="1" applyAlignment="1">
      <alignment vertical="center"/>
    </xf>
    <xf numFmtId="1" fontId="86" fillId="26" borderId="0" xfId="78" applyNumberFormat="1" applyFont="1" applyFill="1" applyBorder="1" applyAlignment="1">
      <alignment horizontal="right" vertical="center"/>
    </xf>
    <xf numFmtId="0" fontId="9" fillId="25" borderId="0" xfId="62" applyFont="1" applyFill="1" applyBorder="1" applyAlignment="1">
      <alignment vertical="center"/>
    </xf>
    <xf numFmtId="0" fontId="88" fillId="26" borderId="48" xfId="63" applyFont="1" applyFill="1" applyBorder="1" applyAlignment="1">
      <alignment horizontal="right"/>
    </xf>
    <xf numFmtId="3" fontId="76" fillId="26" borderId="0" xfId="40" applyNumberFormat="1" applyFont="1" applyFill="1" applyBorder="1" applyAlignment="1">
      <alignment horizontal="right" wrapText="1"/>
    </xf>
    <xf numFmtId="0" fontId="17" fillId="25" borderId="0" xfId="70" applyFont="1" applyFill="1" applyBorder="1" applyAlignment="1">
      <alignment horizontal="center" vertical="center" wrapText="1"/>
    </xf>
    <xf numFmtId="0" fontId="47" fillId="25" borderId="0" xfId="70" applyFont="1" applyFill="1" applyBorder="1"/>
    <xf numFmtId="0" fontId="17" fillId="0" borderId="0" xfId="70" applyFont="1" applyBorder="1" applyAlignment="1">
      <alignment horizontal="center" wrapText="1"/>
    </xf>
    <xf numFmtId="0" fontId="17" fillId="0" borderId="0" xfId="70" applyFont="1" applyBorder="1" applyAlignment="1">
      <alignment horizontal="center" vertical="center" wrapText="1"/>
    </xf>
    <xf numFmtId="0" fontId="47" fillId="25" borderId="0" xfId="70" applyFont="1" applyFill="1" applyBorder="1" applyAlignment="1">
      <alignment vertical="center"/>
    </xf>
    <xf numFmtId="0" fontId="76" fillId="24" borderId="0" xfId="66" applyFont="1" applyFill="1" applyBorder="1" applyAlignment="1">
      <alignment horizontal="left" vertical="center"/>
    </xf>
    <xf numFmtId="3" fontId="76" fillId="25" borderId="10" xfId="70" applyNumberFormat="1" applyFont="1" applyFill="1" applyBorder="1" applyAlignment="1">
      <alignment vertical="center"/>
    </xf>
    <xf numFmtId="3" fontId="76" fillId="25" borderId="10" xfId="70" applyNumberFormat="1" applyFont="1" applyFill="1" applyBorder="1" applyAlignment="1">
      <alignment horizontal="right" vertical="center"/>
    </xf>
    <xf numFmtId="3" fontId="76" fillId="26" borderId="10" xfId="70" applyNumberFormat="1" applyFont="1" applyFill="1" applyBorder="1" applyAlignment="1">
      <alignment vertical="center"/>
    </xf>
    <xf numFmtId="0" fontId="84" fillId="25" borderId="19" xfId="63" applyFont="1" applyFill="1" applyBorder="1" applyAlignment="1">
      <alignment vertical="center"/>
    </xf>
    <xf numFmtId="0" fontId="18" fillId="25" borderId="0" xfId="70" applyFont="1" applyFill="1" applyBorder="1" applyAlignment="1">
      <alignment horizontal="center" vertical="center" wrapText="1"/>
    </xf>
    <xf numFmtId="0" fontId="8" fillId="25" borderId="0" xfId="70" applyFont="1" applyFill="1" applyBorder="1"/>
    <xf numFmtId="0" fontId="18" fillId="27" borderId="0" xfId="40" applyFont="1" applyFill="1" applyBorder="1" applyAlignment="1">
      <alignment horizontal="left" vertical="center" indent="1"/>
    </xf>
    <xf numFmtId="0" fontId="22" fillId="26" borderId="0" xfId="70" applyFont="1" applyFill="1" applyAlignment="1"/>
    <xf numFmtId="3" fontId="9" fillId="25" borderId="0" xfId="70" applyNumberFormat="1" applyFont="1" applyFill="1" applyBorder="1" applyAlignment="1">
      <alignment vertical="center"/>
    </xf>
    <xf numFmtId="3" fontId="18" fillId="25" borderId="0" xfId="70" applyNumberFormat="1" applyFont="1" applyFill="1" applyBorder="1" applyAlignment="1">
      <alignment horizontal="right" vertical="center"/>
    </xf>
    <xf numFmtId="3" fontId="18" fillId="26" borderId="0" xfId="70" applyNumberFormat="1" applyFont="1" applyFill="1" applyBorder="1" applyAlignment="1">
      <alignment horizontal="right" vertical="center"/>
    </xf>
    <xf numFmtId="0" fontId="78" fillId="25" borderId="19" xfId="63" applyFont="1" applyFill="1" applyBorder="1"/>
    <xf numFmtId="0" fontId="18" fillId="0" borderId="0" xfId="70" applyFont="1" applyBorder="1" applyAlignment="1">
      <alignment horizontal="center" vertical="center" wrapText="1"/>
    </xf>
    <xf numFmtId="0" fontId="17" fillId="27" borderId="0" xfId="40" applyFont="1" applyFill="1" applyBorder="1" applyAlignment="1">
      <alignment horizontal="left" vertical="center" indent="1"/>
    </xf>
    <xf numFmtId="3" fontId="14" fillId="25" borderId="0" xfId="70" applyNumberFormat="1" applyFont="1" applyFill="1" applyBorder="1" applyAlignment="1">
      <alignment horizontal="right" vertical="center"/>
    </xf>
    <xf numFmtId="3" fontId="14" fillId="25" borderId="0" xfId="70" applyNumberFormat="1" applyFont="1" applyFill="1" applyBorder="1" applyAlignment="1">
      <alignment vertical="center"/>
    </xf>
    <xf numFmtId="3" fontId="14" fillId="26" borderId="0" xfId="70" applyNumberFormat="1" applyFont="1" applyFill="1" applyBorder="1" applyAlignment="1">
      <alignment vertical="center"/>
    </xf>
    <xf numFmtId="0" fontId="22" fillId="26" borderId="0" xfId="70" applyFont="1" applyFill="1" applyAlignment="1">
      <alignment vertical="center"/>
    </xf>
    <xf numFmtId="4" fontId="76" fillId="25" borderId="0" xfId="70" applyNumberFormat="1" applyFont="1" applyFill="1" applyBorder="1" applyAlignment="1">
      <alignment horizontal="right" vertical="center"/>
    </xf>
    <xf numFmtId="4" fontId="76" fillId="26" borderId="0" xfId="70" applyNumberFormat="1" applyFont="1" applyFill="1" applyBorder="1" applyAlignment="1">
      <alignment horizontal="right" vertical="center"/>
    </xf>
    <xf numFmtId="4" fontId="9" fillId="25" borderId="0" xfId="70" applyNumberFormat="1" applyFont="1" applyFill="1" applyBorder="1" applyAlignment="1">
      <alignment vertical="center"/>
    </xf>
    <xf numFmtId="4" fontId="18" fillId="25" borderId="0" xfId="70" applyNumberFormat="1" applyFont="1" applyFill="1" applyBorder="1" applyAlignment="1">
      <alignment horizontal="right" vertical="center"/>
    </xf>
    <xf numFmtId="4" fontId="18" fillId="26" borderId="0" xfId="70" applyNumberFormat="1" applyFont="1" applyFill="1" applyBorder="1" applyAlignment="1">
      <alignment horizontal="right" vertical="center"/>
    </xf>
    <xf numFmtId="4" fontId="9" fillId="26" borderId="0" xfId="70" applyNumberFormat="1" applyFont="1" applyFill="1" applyBorder="1" applyAlignment="1">
      <alignment horizontal="right" vertical="center"/>
    </xf>
    <xf numFmtId="0" fontId="30" fillId="26" borderId="0" xfId="70" applyFont="1" applyFill="1" applyBorder="1" applyAlignment="1">
      <alignment vertical="center"/>
    </xf>
    <xf numFmtId="0" fontId="17" fillId="26" borderId="0" xfId="70" applyFont="1" applyFill="1" applyBorder="1" applyAlignment="1">
      <alignment horizontal="center" vertical="center" wrapText="1"/>
    </xf>
    <xf numFmtId="4" fontId="14" fillId="25" borderId="0" xfId="70" applyNumberFormat="1" applyFont="1" applyFill="1" applyBorder="1" applyAlignment="1">
      <alignment vertical="center"/>
    </xf>
    <xf numFmtId="4" fontId="14" fillId="26" borderId="0" xfId="70" applyNumberFormat="1" applyFont="1" applyFill="1" applyBorder="1" applyAlignment="1">
      <alignment vertical="center"/>
    </xf>
    <xf numFmtId="0" fontId="17" fillId="25" borderId="0" xfId="70" applyFont="1" applyFill="1" applyBorder="1" applyAlignment="1">
      <alignment horizontal="center" wrapText="1"/>
    </xf>
    <xf numFmtId="0" fontId="47" fillId="25" borderId="0" xfId="70" applyFont="1" applyFill="1" applyBorder="1" applyAlignment="1"/>
    <xf numFmtId="0" fontId="30" fillId="26" borderId="0" xfId="70" applyFont="1" applyFill="1" applyBorder="1" applyAlignment="1"/>
    <xf numFmtId="4" fontId="76" fillId="25" borderId="0" xfId="70" applyNumberFormat="1" applyFont="1" applyFill="1" applyBorder="1" applyAlignment="1"/>
    <xf numFmtId="4" fontId="76" fillId="26" borderId="0" xfId="70" applyNumberFormat="1" applyFont="1" applyFill="1" applyBorder="1" applyAlignment="1">
      <alignment horizontal="right"/>
    </xf>
    <xf numFmtId="0" fontId="8" fillId="25" borderId="0" xfId="63" applyFont="1" applyFill="1" applyAlignment="1"/>
    <xf numFmtId="4" fontId="86" fillId="25" borderId="0" xfId="70" applyNumberFormat="1" applyFont="1" applyFill="1" applyBorder="1" applyAlignment="1">
      <alignment horizontal="right"/>
    </xf>
    <xf numFmtId="3" fontId="9" fillId="25" borderId="0" xfId="70" applyNumberFormat="1" applyFont="1" applyFill="1" applyBorder="1" applyAlignment="1"/>
    <xf numFmtId="3" fontId="9" fillId="26" borderId="0" xfId="70" applyNumberFormat="1" applyFont="1" applyFill="1" applyBorder="1" applyAlignment="1"/>
    <xf numFmtId="0" fontId="141" fillId="27" borderId="0" xfId="40" applyFont="1" applyFill="1" applyBorder="1" applyAlignment="1">
      <alignment horizontal="left"/>
    </xf>
    <xf numFmtId="4" fontId="9" fillId="26" borderId="0" xfId="70" applyNumberFormat="1" applyFont="1" applyFill="1" applyBorder="1" applyAlignment="1">
      <alignment vertical="center"/>
    </xf>
    <xf numFmtId="4" fontId="18" fillId="25" borderId="0" xfId="70" applyNumberFormat="1" applyFont="1" applyFill="1" applyBorder="1" applyAlignment="1">
      <alignment vertical="center"/>
    </xf>
    <xf numFmtId="4" fontId="18" fillId="26" borderId="0" xfId="70" applyNumberFormat="1" applyFont="1" applyFill="1" applyBorder="1" applyAlignment="1">
      <alignment vertical="center"/>
    </xf>
    <xf numFmtId="4" fontId="17" fillId="0" borderId="0" xfId="70" applyNumberFormat="1" applyFont="1" applyBorder="1" applyAlignment="1">
      <alignment horizontal="center" vertical="center" wrapText="1"/>
    </xf>
    <xf numFmtId="167" fontId="18" fillId="25" borderId="0" xfId="70" applyNumberFormat="1" applyFont="1" applyFill="1" applyBorder="1" applyAlignment="1">
      <alignment vertical="center"/>
    </xf>
    <xf numFmtId="167" fontId="18" fillId="26" borderId="0" xfId="70" applyNumberFormat="1" applyFont="1" applyFill="1" applyBorder="1" applyAlignment="1">
      <alignment vertical="center"/>
    </xf>
    <xf numFmtId="10" fontId="9" fillId="25" borderId="0" xfId="58" applyNumberFormat="1" applyFont="1" applyFill="1" applyBorder="1" applyAlignment="1">
      <alignment vertical="center"/>
    </xf>
    <xf numFmtId="10" fontId="17" fillId="26" borderId="0" xfId="58" applyNumberFormat="1" applyFont="1" applyFill="1" applyBorder="1" applyAlignment="1">
      <alignment horizontal="center" vertical="center" wrapText="1"/>
    </xf>
    <xf numFmtId="10" fontId="76" fillId="25" borderId="0" xfId="58" applyNumberFormat="1" applyFont="1" applyFill="1" applyBorder="1" applyAlignment="1">
      <alignment vertical="center"/>
    </xf>
    <xf numFmtId="0" fontId="22" fillId="26" borderId="0" xfId="70" applyFont="1" applyFill="1" applyAlignment="1">
      <alignment horizontal="left" indent="2"/>
    </xf>
    <xf numFmtId="177" fontId="18" fillId="25" borderId="0" xfId="58" applyNumberFormat="1" applyFont="1" applyFill="1" applyBorder="1" applyAlignment="1">
      <alignment vertical="center"/>
    </xf>
    <xf numFmtId="177" fontId="18" fillId="26" borderId="0" xfId="58" applyNumberFormat="1" applyFont="1" applyFill="1" applyBorder="1" applyAlignment="1">
      <alignment vertical="center"/>
    </xf>
    <xf numFmtId="3" fontId="76" fillId="26" borderId="0" xfId="70" applyNumberFormat="1" applyFont="1" applyFill="1" applyBorder="1" applyAlignment="1"/>
    <xf numFmtId="177" fontId="79" fillId="26" borderId="0" xfId="58" applyNumberFormat="1" applyFont="1" applyFill="1" applyBorder="1" applyAlignment="1">
      <alignment vertical="center"/>
    </xf>
    <xf numFmtId="0" fontId="17" fillId="27" borderId="0" xfId="40" applyFont="1" applyFill="1" applyBorder="1" applyAlignment="1">
      <alignment horizontal="left" indent="1"/>
    </xf>
    <xf numFmtId="0" fontId="22" fillId="26" borderId="0" xfId="63" applyFont="1" applyFill="1" applyBorder="1" applyAlignment="1">
      <alignment horizontal="left"/>
    </xf>
    <xf numFmtId="1" fontId="17" fillId="26" borderId="0" xfId="70" applyNumberFormat="1" applyFont="1" applyFill="1" applyBorder="1" applyAlignment="1">
      <alignment horizontal="center" vertical="center" wrapText="1"/>
    </xf>
    <xf numFmtId="165" fontId="8" fillId="0" borderId="0" xfId="63" applyNumberFormat="1" applyAlignment="1"/>
    <xf numFmtId="3" fontId="8" fillId="0" borderId="0" xfId="63" applyNumberFormat="1" applyAlignment="1"/>
    <xf numFmtId="3" fontId="119" fillId="26" borderId="0" xfId="40" applyNumberFormat="1" applyFont="1" applyFill="1" applyBorder="1" applyAlignment="1">
      <alignment horizontal="right" wrapText="1"/>
    </xf>
    <xf numFmtId="167" fontId="19" fillId="0" borderId="0" xfId="0" applyNumberFormat="1" applyFont="1" applyProtection="1">
      <protection locked="0"/>
    </xf>
    <xf numFmtId="165" fontId="19" fillId="0" borderId="0" xfId="0" applyNumberFormat="1" applyFont="1" applyProtection="1">
      <protection locked="0"/>
    </xf>
    <xf numFmtId="168" fontId="47" fillId="0" borderId="0" xfId="0" applyNumberFormat="1" applyFont="1" applyProtection="1">
      <protection locked="0"/>
    </xf>
    <xf numFmtId="165" fontId="0" fillId="0" borderId="0" xfId="0" applyNumberFormat="1" applyProtection="1">
      <protection locked="0"/>
    </xf>
    <xf numFmtId="0" fontId="93" fillId="32" borderId="0" xfId="62" applyFont="1" applyFill="1" applyBorder="1" applyAlignment="1">
      <alignment horizontal="left" wrapText="1"/>
    </xf>
    <xf numFmtId="0" fontId="18" fillId="36" borderId="0" xfId="62" applyFont="1" applyFill="1" applyBorder="1" applyAlignment="1">
      <alignment vertical="center" wrapText="1"/>
    </xf>
    <xf numFmtId="164" fontId="18" fillId="36" borderId="0" xfId="40" applyNumberFormat="1" applyFont="1" applyFill="1" applyBorder="1" applyAlignment="1">
      <alignment horizontal="justify" wrapText="1"/>
    </xf>
    <xf numFmtId="0" fontId="18" fillId="36" borderId="0" xfId="62" applyFont="1" applyFill="1" applyBorder="1" applyAlignment="1"/>
    <xf numFmtId="0" fontId="18" fillId="36" borderId="0" xfId="62" applyFont="1" applyFill="1" applyBorder="1" applyAlignment="1">
      <alignment vertical="center"/>
    </xf>
    <xf numFmtId="164" fontId="34" fillId="36" borderId="61" xfId="40" applyNumberFormat="1" applyFont="1" applyFill="1" applyBorder="1" applyAlignment="1">
      <alignment horizontal="left" vertical="center" wrapText="1"/>
    </xf>
    <xf numFmtId="164" fontId="34" fillId="36" borderId="0" xfId="40" applyNumberFormat="1" applyFont="1" applyFill="1" applyBorder="1" applyAlignment="1">
      <alignment horizontal="left" vertical="center" wrapText="1"/>
    </xf>
    <xf numFmtId="0" fontId="49" fillId="36" borderId="0" xfId="62" applyFont="1" applyFill="1" applyAlignment="1">
      <alignment horizontal="center" vertical="center"/>
    </xf>
    <xf numFmtId="172" fontId="111" fillId="33" borderId="0" xfId="62" applyNumberFormat="1" applyFont="1" applyFill="1" applyBorder="1" applyAlignment="1">
      <alignment horizontal="center" vertical="center" wrapText="1"/>
    </xf>
    <xf numFmtId="172" fontId="111" fillId="33" borderId="0" xfId="62" applyNumberFormat="1" applyFont="1" applyFill="1" applyBorder="1" applyAlignment="1">
      <alignment horizontal="center" vertical="center"/>
    </xf>
    <xf numFmtId="164" fontId="34" fillId="36" borderId="60" xfId="40" applyNumberFormat="1" applyFont="1" applyFill="1" applyBorder="1" applyAlignment="1">
      <alignment horizontal="left" vertical="center" wrapText="1"/>
    </xf>
    <xf numFmtId="164" fontId="117" fillId="37" borderId="0" xfId="40" applyNumberFormat="1" applyFont="1" applyFill="1" applyBorder="1" applyAlignment="1">
      <alignment horizontal="justify" vertical="center" readingOrder="1"/>
    </xf>
    <xf numFmtId="164" fontId="18" fillId="36" borderId="0" xfId="40" applyNumberFormat="1" applyFont="1" applyFill="1" applyBorder="1" applyAlignment="1">
      <alignment horizontal="justify" vertical="center" wrapText="1"/>
    </xf>
    <xf numFmtId="164" fontId="34" fillId="36" borderId="67" xfId="40" applyNumberFormat="1" applyFont="1" applyFill="1" applyBorder="1" applyAlignment="1">
      <alignment horizontal="left" vertical="center" wrapText="1"/>
    </xf>
    <xf numFmtId="0" fontId="16" fillId="25" borderId="0" xfId="0" applyFont="1" applyFill="1" applyBorder="1" applyAlignment="1">
      <alignment horizontal="justify" vertical="top" wrapText="1"/>
    </xf>
    <xf numFmtId="0" fontId="25" fillId="25" borderId="0" xfId="0" applyFont="1" applyFill="1" applyBorder="1" applyAlignment="1">
      <alignment horizontal="justify" vertical="top" wrapText="1"/>
    </xf>
    <xf numFmtId="0" fontId="23" fillId="25" borderId="18" xfId="0" applyFont="1" applyFill="1" applyBorder="1" applyAlignment="1">
      <alignment horizontal="right" indent="6"/>
    </xf>
    <xf numFmtId="0" fontId="17" fillId="25" borderId="0" xfId="0" applyFont="1" applyFill="1" applyBorder="1" applyAlignment="1"/>
    <xf numFmtId="0" fontId="23" fillId="25" borderId="0" xfId="0" applyFont="1" applyFill="1" applyBorder="1" applyAlignment="1"/>
    <xf numFmtId="172" fontId="18" fillId="24" borderId="0" xfId="40" applyNumberFormat="1" applyFont="1" applyFill="1" applyBorder="1" applyAlignment="1">
      <alignment horizontal="left" wrapText="1"/>
    </xf>
    <xf numFmtId="172" fontId="28" fillId="24" borderId="0" xfId="40" applyNumberFormat="1" applyFont="1" applyFill="1" applyBorder="1" applyAlignment="1">
      <alignment horizontal="left" wrapText="1"/>
    </xf>
    <xf numFmtId="0" fontId="15" fillId="25" borderId="0" xfId="0" applyFont="1" applyFill="1" applyBorder="1" applyAlignment="1"/>
    <xf numFmtId="173" fontId="18" fillId="25" borderId="0" xfId="0" applyNumberFormat="1" applyFont="1" applyFill="1" applyBorder="1" applyAlignment="1">
      <alignment horizontal="left"/>
    </xf>
    <xf numFmtId="164" fontId="23" fillId="27" borderId="0" xfId="40" applyNumberFormat="1" applyFont="1" applyFill="1" applyBorder="1" applyAlignment="1">
      <alignment horizontal="left" wrapText="1"/>
    </xf>
    <xf numFmtId="164" fontId="23" fillId="24" borderId="0" xfId="40" applyNumberFormat="1" applyFont="1" applyFill="1" applyBorder="1" applyAlignment="1">
      <alignment wrapText="1"/>
    </xf>
    <xf numFmtId="164" fontId="29" fillId="24" borderId="0" xfId="40" applyNumberFormat="1" applyFont="1" applyFill="1" applyBorder="1" applyAlignment="1">
      <alignment horizontal="left" wrapText="1"/>
    </xf>
    <xf numFmtId="164" fontId="17" fillId="24" borderId="0" xfId="40" applyNumberFormat="1" applyFont="1" applyFill="1" applyBorder="1" applyAlignment="1">
      <alignment horizontal="left" wrapText="1"/>
    </xf>
    <xf numFmtId="164" fontId="18" fillId="24" borderId="0" xfId="40" applyNumberFormat="1" applyFont="1" applyFill="1" applyBorder="1" applyAlignment="1">
      <alignment wrapText="1"/>
    </xf>
    <xf numFmtId="164" fontId="18" fillId="27" borderId="0" xfId="40" applyNumberFormat="1" applyFont="1" applyFill="1" applyBorder="1" applyAlignment="1">
      <alignment wrapText="1"/>
    </xf>
    <xf numFmtId="0" fontId="17" fillId="25" borderId="18" xfId="0" applyFont="1" applyFill="1" applyBorder="1" applyAlignment="1">
      <alignment horizontal="left" indent="5" readingOrder="1"/>
    </xf>
    <xf numFmtId="0" fontId="23" fillId="25" borderId="18" xfId="0" applyFont="1" applyFill="1" applyBorder="1" applyAlignment="1">
      <alignment horizontal="left" indent="5" readingOrder="1"/>
    </xf>
    <xf numFmtId="0" fontId="18" fillId="0" borderId="0" xfId="0" applyFont="1" applyBorder="1" applyAlignment="1">
      <alignment horizontal="justify" readingOrder="1"/>
    </xf>
    <xf numFmtId="0" fontId="17" fillId="25" borderId="0" xfId="0" applyFont="1" applyFill="1" applyBorder="1" applyAlignment="1">
      <alignment horizontal="justify" vertical="center" readingOrder="1"/>
    </xf>
    <xf numFmtId="0" fontId="17" fillId="25" borderId="0" xfId="0" applyNumberFormat="1" applyFont="1" applyFill="1" applyBorder="1" applyAlignment="1">
      <alignment horizontal="justify" vertical="center" readingOrder="1"/>
    </xf>
    <xf numFmtId="0" fontId="17" fillId="25" borderId="0" xfId="0" applyFont="1" applyFill="1" applyBorder="1" applyAlignment="1">
      <alignment horizontal="justify" vertical="center" wrapText="1" readingOrder="1"/>
    </xf>
    <xf numFmtId="173" fontId="18" fillId="25" borderId="0" xfId="0" applyNumberFormat="1" applyFont="1" applyFill="1" applyBorder="1" applyAlignment="1">
      <alignment horizontal="right"/>
    </xf>
    <xf numFmtId="173" fontId="18" fillId="25" borderId="19" xfId="0" applyNumberFormat="1" applyFont="1" applyFill="1" applyBorder="1" applyAlignment="1">
      <alignment horizontal="right"/>
    </xf>
    <xf numFmtId="0" fontId="17" fillId="26" borderId="0" xfId="0" applyFont="1" applyFill="1" applyBorder="1" applyAlignment="1">
      <alignment horizontal="justify" vertical="center" wrapText="1" readingOrder="1"/>
    </xf>
    <xf numFmtId="164" fontId="121" fillId="24" borderId="20" xfId="40" applyNumberFormat="1" applyFont="1" applyFill="1" applyBorder="1" applyAlignment="1">
      <alignment horizontal="justify" readingOrder="1"/>
    </xf>
    <xf numFmtId="164" fontId="121" fillId="24" borderId="0" xfId="40" applyNumberFormat="1" applyFont="1" applyFill="1" applyBorder="1" applyAlignment="1">
      <alignment horizontal="justify" readingOrder="1"/>
    </xf>
    <xf numFmtId="0" fontId="18" fillId="25" borderId="0" xfId="0" applyFont="1" applyFill="1" applyBorder="1" applyAlignment="1">
      <alignment horizontal="justify" vertical="center" readingOrder="1"/>
    </xf>
    <xf numFmtId="0" fontId="76" fillId="25" borderId="0" xfId="0" applyFont="1" applyFill="1" applyBorder="1" applyAlignment="1" applyProtection="1">
      <alignment horizontal="left"/>
    </xf>
    <xf numFmtId="173" fontId="18" fillId="25" borderId="0" xfId="0" applyNumberFormat="1" applyFont="1" applyFill="1" applyBorder="1" applyAlignment="1" applyProtection="1">
      <alignment horizontal="left"/>
    </xf>
    <xf numFmtId="0" fontId="81" fillId="26" borderId="15" xfId="0" applyFont="1" applyFill="1" applyBorder="1" applyAlignment="1" applyProtection="1">
      <alignment horizontal="left" vertical="center"/>
    </xf>
    <xf numFmtId="0" fontId="81" fillId="26" borderId="16" xfId="0" applyFont="1" applyFill="1" applyBorder="1" applyAlignment="1" applyProtection="1">
      <alignment horizontal="left" vertical="center"/>
    </xf>
    <xf numFmtId="0" fontId="81" fillId="26" borderId="17" xfId="0" applyFont="1" applyFill="1" applyBorder="1" applyAlignment="1" applyProtection="1">
      <alignment horizontal="left" vertical="center"/>
    </xf>
    <xf numFmtId="0" fontId="22" fillId="0" borderId="0" xfId="0" applyFont="1" applyBorder="1" applyAlignment="1" applyProtection="1">
      <alignment vertical="justify" wrapText="1"/>
    </xf>
    <xf numFmtId="0" fontId="0" fillId="0" borderId="0" xfId="0" applyBorder="1" applyAlignment="1" applyProtection="1">
      <alignment vertical="justify" wrapText="1"/>
    </xf>
    <xf numFmtId="0" fontId="0" fillId="0" borderId="0" xfId="0" applyAlignment="1" applyProtection="1">
      <alignment vertical="justify" wrapText="1"/>
    </xf>
    <xf numFmtId="0" fontId="17" fillId="26" borderId="52" xfId="0" applyFont="1" applyFill="1" applyBorder="1" applyAlignment="1" applyProtection="1">
      <alignment horizontal="center"/>
    </xf>
    <xf numFmtId="168" fontId="18" fillId="27" borderId="0" xfId="40" applyNumberFormat="1" applyFont="1" applyFill="1" applyBorder="1" applyAlignment="1" applyProtection="1">
      <alignment horizontal="right" wrapText="1" indent="2"/>
    </xf>
    <xf numFmtId="0" fontId="22" fillId="25" borderId="0" xfId="0" applyFont="1" applyFill="1" applyBorder="1" applyAlignment="1" applyProtection="1">
      <alignment horizontal="right"/>
    </xf>
    <xf numFmtId="167" fontId="18" fillId="27" borderId="0" xfId="40" applyNumberFormat="1" applyFont="1" applyFill="1" applyBorder="1" applyAlignment="1" applyProtection="1">
      <alignment horizontal="right" wrapText="1" indent="2"/>
    </xf>
    <xf numFmtId="167" fontId="76" fillId="27" borderId="0" xfId="40" applyNumberFormat="1" applyFont="1" applyFill="1" applyBorder="1" applyAlignment="1" applyProtection="1">
      <alignment horizontal="right" wrapText="1" indent="2"/>
    </xf>
    <xf numFmtId="167" fontId="76" fillId="26" borderId="0" xfId="0" applyNumberFormat="1" applyFont="1" applyFill="1" applyBorder="1" applyAlignment="1" applyProtection="1">
      <alignment horizontal="right" indent="2"/>
    </xf>
    <xf numFmtId="0" fontId="17" fillId="25" borderId="18" xfId="0" applyFont="1" applyFill="1" applyBorder="1" applyAlignment="1" applyProtection="1">
      <alignment horizontal="right" indent="5"/>
    </xf>
    <xf numFmtId="0" fontId="47" fillId="26" borderId="15" xfId="0" applyFont="1" applyFill="1" applyBorder="1" applyAlignment="1" applyProtection="1">
      <alignment horizontal="left" vertical="center"/>
    </xf>
    <xf numFmtId="0" fontId="47" fillId="26" borderId="16" xfId="0" applyFont="1" applyFill="1" applyBorder="1" applyAlignment="1" applyProtection="1">
      <alignment horizontal="left" vertical="center"/>
    </xf>
    <xf numFmtId="0" fontId="47" fillId="26" borderId="17" xfId="0" applyFont="1" applyFill="1" applyBorder="1" applyAlignment="1" applyProtection="1">
      <alignment horizontal="left" vertical="center"/>
    </xf>
    <xf numFmtId="173" fontId="18" fillId="25" borderId="0" xfId="0" applyNumberFormat="1" applyFont="1" applyFill="1" applyBorder="1" applyAlignment="1" applyProtection="1">
      <alignment horizontal="right"/>
    </xf>
    <xf numFmtId="0" fontId="18" fillId="24" borderId="0" xfId="40" applyFont="1" applyFill="1" applyBorder="1" applyAlignment="1" applyProtection="1">
      <alignment horizontal="left" indent="1"/>
    </xf>
    <xf numFmtId="165" fontId="18" fillId="25" borderId="0" xfId="0" applyNumberFormat="1" applyFont="1" applyFill="1" applyBorder="1" applyAlignment="1" applyProtection="1">
      <alignment horizontal="right" indent="2"/>
    </xf>
    <xf numFmtId="165" fontId="18" fillId="26" borderId="0" xfId="0" applyNumberFormat="1" applyFont="1" applyFill="1" applyBorder="1" applyAlignment="1" applyProtection="1">
      <alignment horizontal="right" indent="2"/>
    </xf>
    <xf numFmtId="169" fontId="18" fillId="27" borderId="0" xfId="40" applyNumberFormat="1" applyFont="1" applyFill="1" applyBorder="1" applyAlignment="1" applyProtection="1">
      <alignment horizontal="right" wrapText="1" indent="2"/>
    </xf>
    <xf numFmtId="168"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wrapText="1"/>
    </xf>
    <xf numFmtId="169" fontId="18" fillId="24" borderId="0" xfId="40" applyNumberFormat="1" applyFont="1" applyFill="1" applyBorder="1" applyAlignment="1" applyProtection="1">
      <alignment horizontal="right" wrapText="1" indent="2"/>
    </xf>
    <xf numFmtId="0" fontId="17" fillId="24" borderId="0" xfId="40" applyFont="1" applyFill="1" applyBorder="1" applyAlignment="1" applyProtection="1">
      <alignment horizontal="left" indent="2"/>
    </xf>
    <xf numFmtId="168" fontId="17" fillId="24" borderId="0" xfId="40" applyNumberFormat="1" applyFont="1" applyFill="1" applyBorder="1" applyAlignment="1" applyProtection="1">
      <alignment horizontal="right" wrapText="1" indent="2"/>
    </xf>
    <xf numFmtId="168" fontId="17" fillId="27" borderId="0" xfId="40" applyNumberFormat="1" applyFont="1" applyFill="1" applyBorder="1" applyAlignment="1" applyProtection="1">
      <alignment horizontal="right" wrapText="1" indent="2"/>
    </xf>
    <xf numFmtId="168" fontId="79" fillId="24" borderId="0" xfId="40" applyNumberFormat="1" applyFont="1" applyFill="1" applyBorder="1" applyAlignment="1" applyProtection="1">
      <alignment horizontal="right" wrapText="1" indent="2"/>
    </xf>
    <xf numFmtId="168" fontId="79" fillId="27" borderId="0" xfId="40" applyNumberFormat="1" applyFont="1" applyFill="1" applyBorder="1" applyAlignment="1" applyProtection="1">
      <alignment horizontal="right" wrapText="1" indent="2"/>
    </xf>
    <xf numFmtId="167" fontId="18" fillId="24" borderId="0" xfId="40" applyNumberFormat="1" applyFont="1" applyFill="1" applyBorder="1" applyAlignment="1" applyProtection="1">
      <alignment horizontal="right" wrapText="1" indent="2"/>
    </xf>
    <xf numFmtId="167" fontId="18" fillId="47" borderId="0" xfId="60" applyNumberFormat="1" applyFont="1" applyFill="1" applyBorder="1" applyAlignment="1" applyProtection="1">
      <alignment horizontal="right" wrapText="1" indent="2"/>
    </xf>
    <xf numFmtId="167" fontId="18" fillId="43" borderId="0" xfId="60" applyNumberFormat="1" applyFont="1" applyFill="1" applyBorder="1" applyAlignment="1" applyProtection="1">
      <alignment horizontal="right" wrapText="1" indent="2"/>
    </xf>
    <xf numFmtId="167" fontId="76" fillId="25" borderId="0" xfId="0" applyNumberFormat="1" applyFont="1" applyFill="1" applyBorder="1" applyAlignment="1" applyProtection="1">
      <alignment horizontal="right" indent="2"/>
    </xf>
    <xf numFmtId="0" fontId="17" fillId="25" borderId="18" xfId="0" applyFont="1" applyFill="1" applyBorder="1" applyAlignment="1" applyProtection="1">
      <alignment horizontal="left" indent="4"/>
    </xf>
    <xf numFmtId="0" fontId="22" fillId="25" borderId="0" xfId="0" applyFont="1" applyFill="1" applyBorder="1" applyAlignment="1" applyProtection="1">
      <alignment vertical="justify" wrapText="1"/>
    </xf>
    <xf numFmtId="0" fontId="0" fillId="25" borderId="0" xfId="0" applyFill="1" applyBorder="1" applyAlignment="1" applyProtection="1">
      <alignment vertical="justify" wrapText="1"/>
    </xf>
    <xf numFmtId="0" fontId="82" fillId="25" borderId="0" xfId="0" applyFont="1" applyFill="1" applyBorder="1" applyAlignment="1" applyProtection="1">
      <alignment horizontal="center"/>
    </xf>
    <xf numFmtId="0" fontId="47" fillId="26" borderId="15" xfId="0" applyFont="1" applyFill="1" applyBorder="1" applyAlignment="1" applyProtection="1">
      <alignment horizontal="left"/>
    </xf>
    <xf numFmtId="0" fontId="47" fillId="26" borderId="16" xfId="0" applyFont="1" applyFill="1" applyBorder="1" applyAlignment="1" applyProtection="1">
      <alignment horizontal="left"/>
    </xf>
    <xf numFmtId="0" fontId="47" fillId="26" borderId="17" xfId="0" applyFont="1" applyFill="1" applyBorder="1" applyAlignment="1" applyProtection="1">
      <alignment horizontal="left"/>
    </xf>
    <xf numFmtId="0" fontId="0" fillId="25" borderId="0" xfId="0" applyFill="1" applyAlignment="1" applyProtection="1">
      <alignment vertical="justify" wrapText="1"/>
    </xf>
    <xf numFmtId="165" fontId="29" fillId="25" borderId="0" xfId="0" applyNumberFormat="1" applyFont="1" applyFill="1" applyBorder="1" applyAlignment="1" applyProtection="1">
      <alignment horizontal="right" indent="2"/>
    </xf>
    <xf numFmtId="165" fontId="29" fillId="26" borderId="0" xfId="0" applyNumberFormat="1" applyFont="1" applyFill="1" applyBorder="1" applyAlignment="1" applyProtection="1">
      <alignment horizontal="right" indent="2"/>
    </xf>
    <xf numFmtId="165" fontId="76" fillId="25" borderId="0" xfId="0" applyNumberFormat="1" applyFont="1" applyFill="1" applyBorder="1" applyAlignment="1" applyProtection="1">
      <alignment horizontal="right" indent="2"/>
    </xf>
    <xf numFmtId="165" fontId="76" fillId="26" borderId="0" xfId="0" applyNumberFormat="1" applyFont="1" applyFill="1" applyBorder="1" applyAlignment="1" applyProtection="1">
      <alignment horizontal="right" indent="2"/>
    </xf>
    <xf numFmtId="165" fontId="18" fillId="24" borderId="0" xfId="40" applyNumberFormat="1" applyFont="1" applyFill="1" applyBorder="1" applyAlignment="1" applyProtection="1">
      <alignment horizontal="right" wrapText="1" indent="2"/>
    </xf>
    <xf numFmtId="165" fontId="18" fillId="27" borderId="0" xfId="40" applyNumberFormat="1" applyFont="1" applyFill="1" applyBorder="1" applyAlignment="1" applyProtection="1">
      <alignment horizontal="right" wrapText="1" indent="2"/>
    </xf>
    <xf numFmtId="0" fontId="17" fillId="25" borderId="18" xfId="0" applyFont="1" applyFill="1" applyBorder="1" applyAlignment="1" applyProtection="1">
      <alignment horizontal="right" indent="6"/>
    </xf>
    <xf numFmtId="0" fontId="22" fillId="25" borderId="0" xfId="62" applyFont="1" applyFill="1" applyBorder="1" applyAlignment="1">
      <alignment vertical="center" wrapText="1"/>
    </xf>
    <xf numFmtId="0" fontId="85" fillId="26" borderId="0" xfId="62" applyFont="1" applyFill="1" applyBorder="1" applyAlignment="1">
      <alignment horizontal="center" vertical="center"/>
    </xf>
    <xf numFmtId="0" fontId="85" fillId="26" borderId="0" xfId="62" applyFont="1" applyFill="1" applyBorder="1" applyAlignment="1">
      <alignment horizontal="left" vertical="center"/>
    </xf>
    <xf numFmtId="0" fontId="22" fillId="26" borderId="0" xfId="62" applyFont="1" applyFill="1" applyBorder="1" applyAlignment="1">
      <alignment horizontal="justify" wrapText="1"/>
    </xf>
    <xf numFmtId="0" fontId="85" fillId="25" borderId="24" xfId="62" applyFont="1" applyFill="1" applyBorder="1" applyAlignment="1">
      <alignment horizontal="left" vertical="center"/>
    </xf>
    <xf numFmtId="0" fontId="85" fillId="25" borderId="25" xfId="62" applyFont="1" applyFill="1" applyBorder="1" applyAlignment="1">
      <alignment horizontal="left" vertical="center"/>
    </xf>
    <xf numFmtId="0" fontId="81" fillId="26" borderId="24" xfId="0" applyFont="1" applyFill="1" applyBorder="1" applyAlignment="1">
      <alignment horizontal="left" vertical="center" wrapText="1"/>
    </xf>
    <xf numFmtId="0" fontId="81" fillId="26" borderId="26" xfId="0" applyFont="1" applyFill="1" applyBorder="1" applyAlignment="1">
      <alignment horizontal="left" vertical="center" wrapText="1"/>
    </xf>
    <xf numFmtId="0" fontId="81" fillId="26" borderId="25" xfId="0" applyFont="1" applyFill="1" applyBorder="1" applyAlignment="1">
      <alignment horizontal="left" vertical="center" wrapText="1"/>
    </xf>
    <xf numFmtId="0" fontId="17" fillId="25" borderId="0" xfId="62" applyFont="1" applyFill="1" applyBorder="1" applyAlignment="1">
      <alignment horizontal="left" indent="6"/>
    </xf>
    <xf numFmtId="1" fontId="17" fillId="25" borderId="13" xfId="0" applyNumberFormat="1" applyFont="1" applyFill="1" applyBorder="1" applyAlignment="1">
      <alignment horizontal="center" wrapText="1"/>
    </xf>
    <xf numFmtId="0" fontId="17" fillId="26" borderId="18" xfId="0" applyFont="1" applyFill="1" applyBorder="1" applyAlignment="1">
      <alignment horizontal="right" indent="6"/>
    </xf>
    <xf numFmtId="0" fontId="15" fillId="25" borderId="23" xfId="0" applyFont="1" applyFill="1" applyBorder="1" applyAlignment="1">
      <alignment horizontal="left"/>
    </xf>
    <xf numFmtId="0" fontId="15" fillId="25" borderId="22" xfId="0" applyFont="1" applyFill="1" applyBorder="1" applyAlignment="1">
      <alignment horizontal="left"/>
    </xf>
    <xf numFmtId="0" fontId="15" fillId="25" borderId="0" xfId="0" applyFont="1" applyFill="1" applyBorder="1" applyAlignment="1">
      <alignment horizontal="left"/>
    </xf>
    <xf numFmtId="0" fontId="22" fillId="25" borderId="0" xfId="0" applyFont="1" applyFill="1" applyBorder="1" applyAlignment="1">
      <alignment horizontal="left" vertical="top"/>
    </xf>
    <xf numFmtId="0" fontId="11" fillId="25" borderId="0" xfId="0" applyFont="1" applyFill="1" applyBorder="1"/>
    <xf numFmtId="0" fontId="76" fillId="25" borderId="0" xfId="0" applyFont="1" applyFill="1" applyBorder="1" applyAlignment="1">
      <alignment horizontal="left"/>
    </xf>
    <xf numFmtId="0" fontId="35" fillId="24" borderId="0" xfId="40" applyFont="1" applyFill="1" applyBorder="1" applyAlignment="1">
      <alignment horizontal="justify" wrapText="1"/>
    </xf>
    <xf numFmtId="0" fontId="22" fillId="24" borderId="0" xfId="40" applyFont="1" applyFill="1" applyBorder="1" applyAlignment="1">
      <alignment horizontal="justify" wrapText="1"/>
    </xf>
    <xf numFmtId="0" fontId="35" fillId="24" borderId="0" xfId="40" applyNumberFormat="1" applyFont="1" applyFill="1" applyBorder="1" applyAlignment="1">
      <alignment horizontal="justify" vertical="center" wrapText="1"/>
    </xf>
    <xf numFmtId="0" fontId="22" fillId="24" borderId="0" xfId="40" applyNumberFormat="1" applyFont="1" applyFill="1" applyBorder="1" applyAlignment="1">
      <alignment horizontal="justify" vertical="center" wrapText="1"/>
    </xf>
    <xf numFmtId="0" fontId="22" fillId="24" borderId="0" xfId="40" applyFont="1" applyFill="1" applyBorder="1" applyAlignment="1">
      <alignment horizontal="justify" vertical="top" wrapText="1"/>
    </xf>
    <xf numFmtId="173" fontId="18" fillId="25" borderId="0" xfId="70" applyNumberFormat="1" applyFont="1" applyFill="1" applyBorder="1" applyAlignment="1">
      <alignment horizontal="right"/>
    </xf>
    <xf numFmtId="0" fontId="17" fillId="25" borderId="18" xfId="70" applyFont="1" applyFill="1" applyBorder="1" applyAlignment="1">
      <alignment horizontal="left" indent="6"/>
    </xf>
    <xf numFmtId="0" fontId="17" fillId="25" borderId="0" xfId="70" applyFont="1" applyFill="1" applyBorder="1" applyAlignment="1">
      <alignment horizontal="left" indent="6"/>
    </xf>
    <xf numFmtId="0" fontId="22" fillId="25" borderId="0" xfId="70" applyFont="1" applyFill="1" applyBorder="1" applyAlignment="1">
      <alignment horizontal="left" vertical="top"/>
    </xf>
    <xf numFmtId="0" fontId="76" fillId="25" borderId="0" xfId="70" applyFont="1" applyFill="1" applyBorder="1" applyAlignment="1">
      <alignment horizontal="left"/>
    </xf>
    <xf numFmtId="0" fontId="17" fillId="26" borderId="13" xfId="70" applyFont="1" applyFill="1" applyBorder="1" applyAlignment="1">
      <alignment horizontal="center"/>
    </xf>
    <xf numFmtId="0" fontId="118" fillId="26" borderId="13" xfId="0" applyFont="1" applyFill="1" applyBorder="1" applyAlignment="1">
      <alignment horizontal="center"/>
    </xf>
    <xf numFmtId="0" fontId="76" fillId="25" borderId="0" xfId="78" applyFont="1" applyFill="1" applyBorder="1" applyAlignment="1">
      <alignment horizontal="left" vertical="center"/>
    </xf>
    <xf numFmtId="0" fontId="119" fillId="24" borderId="0" xfId="40" applyFont="1" applyFill="1" applyBorder="1" applyAlignment="1">
      <alignment horizontal="justify" vertical="top" wrapText="1"/>
    </xf>
    <xf numFmtId="173" fontId="9" fillId="25" borderId="0" xfId="70" applyNumberFormat="1" applyFont="1" applyFill="1" applyBorder="1" applyAlignment="1">
      <alignment horizontal="left"/>
    </xf>
    <xf numFmtId="0" fontId="17" fillId="25" borderId="18" xfId="70" applyFont="1" applyFill="1" applyBorder="1" applyAlignment="1">
      <alignment horizontal="left"/>
    </xf>
    <xf numFmtId="0" fontId="22" fillId="25" borderId="22" xfId="70" applyFont="1" applyFill="1" applyBorder="1" applyAlignment="1">
      <alignment horizontal="center"/>
    </xf>
    <xf numFmtId="0" fontId="22" fillId="25" borderId="53" xfId="70" applyFont="1" applyFill="1" applyBorder="1" applyAlignment="1">
      <alignment horizontal="center"/>
    </xf>
    <xf numFmtId="0" fontId="125" fillId="26" borderId="27" xfId="70" applyFont="1" applyFill="1" applyBorder="1" applyAlignment="1">
      <alignment horizontal="left" vertical="center"/>
    </xf>
    <xf numFmtId="0" fontId="125" fillId="26" borderId="28" xfId="70" applyFont="1" applyFill="1" applyBorder="1" applyAlignment="1">
      <alignment horizontal="left" vertical="center"/>
    </xf>
    <xf numFmtId="0" fontId="125" fillId="26" borderId="29" xfId="70" applyFont="1" applyFill="1" applyBorder="1" applyAlignment="1">
      <alignment horizontal="left" vertical="center"/>
    </xf>
    <xf numFmtId="0" fontId="114" fillId="26" borderId="70" xfId="70" applyFont="1" applyFill="1" applyBorder="1" applyAlignment="1">
      <alignment horizontal="center" vertical="center"/>
    </xf>
    <xf numFmtId="0" fontId="114" fillId="26" borderId="71" xfId="70" applyFont="1" applyFill="1" applyBorder="1" applyAlignment="1">
      <alignment horizontal="center" vertical="center"/>
    </xf>
    <xf numFmtId="0" fontId="114" fillId="26" borderId="74" xfId="70" applyFont="1" applyFill="1" applyBorder="1" applyAlignment="1">
      <alignment horizontal="center" vertical="center"/>
    </xf>
    <xf numFmtId="0" fontId="114" fillId="26" borderId="75" xfId="70" applyFont="1" applyFill="1" applyBorder="1" applyAlignment="1">
      <alignment horizontal="center" vertical="center"/>
    </xf>
    <xf numFmtId="0" fontId="17" fillId="25" borderId="13" xfId="70" applyFont="1" applyFill="1" applyBorder="1" applyAlignment="1">
      <alignment horizontal="center" vertical="center" wrapText="1"/>
    </xf>
    <xf numFmtId="0" fontId="17" fillId="25" borderId="72" xfId="70" applyFont="1" applyFill="1" applyBorder="1" applyAlignment="1">
      <alignment horizontal="center" vertical="center" wrapText="1"/>
    </xf>
    <xf numFmtId="0" fontId="17" fillId="25" borderId="73" xfId="70" applyFont="1" applyFill="1" applyBorder="1" applyAlignment="1">
      <alignment horizontal="center" vertical="center" wrapText="1"/>
    </xf>
    <xf numFmtId="0" fontId="17" fillId="25" borderId="76" xfId="70" applyFont="1" applyFill="1" applyBorder="1" applyAlignment="1">
      <alignment horizontal="center" vertical="center" wrapText="1"/>
    </xf>
    <xf numFmtId="0" fontId="89" fillId="28" borderId="34" xfId="63" applyFont="1" applyFill="1" applyBorder="1" applyAlignment="1">
      <alignment horizontal="left" vertical="center"/>
    </xf>
    <xf numFmtId="0" fontId="89" fillId="28" borderId="37" xfId="63" applyFont="1" applyFill="1" applyBorder="1" applyAlignment="1">
      <alignment horizontal="left" vertical="center"/>
    </xf>
    <xf numFmtId="0" fontId="89" fillId="28" borderId="35" xfId="63" applyFont="1" applyFill="1" applyBorder="1" applyAlignment="1">
      <alignment horizontal="left" vertical="center"/>
    </xf>
    <xf numFmtId="173" fontId="9" fillId="26" borderId="0" xfId="63" applyNumberFormat="1" applyFont="1" applyFill="1" applyAlignment="1">
      <alignment horizontal="right"/>
    </xf>
    <xf numFmtId="0" fontId="17" fillId="25" borderId="18" xfId="63" applyFont="1" applyFill="1" applyBorder="1" applyAlignment="1">
      <alignment horizontal="left" indent="6"/>
    </xf>
    <xf numFmtId="0" fontId="47" fillId="26" borderId="31" xfId="63" applyFont="1" applyFill="1" applyBorder="1" applyAlignment="1">
      <alignment horizontal="left" vertical="center"/>
    </xf>
    <xf numFmtId="0" fontId="47" fillId="26" borderId="32" xfId="63" applyFont="1" applyFill="1" applyBorder="1" applyAlignment="1">
      <alignment horizontal="left" vertical="center"/>
    </xf>
    <xf numFmtId="0" fontId="76" fillId="24" borderId="0" xfId="40" applyFont="1" applyFill="1" applyBorder="1" applyAlignment="1">
      <alignment vertical="center" wrapText="1"/>
    </xf>
    <xf numFmtId="173" fontId="18" fillId="25" borderId="0" xfId="62" applyNumberFormat="1" applyFont="1" applyFill="1" applyBorder="1" applyAlignment="1">
      <alignment horizontal="left"/>
    </xf>
    <xf numFmtId="0" fontId="125" fillId="26" borderId="31" xfId="62" applyFont="1" applyFill="1" applyBorder="1" applyAlignment="1">
      <alignment horizontal="left" vertical="center" wrapText="1"/>
    </xf>
    <xf numFmtId="0" fontId="125" fillId="26" borderId="32" xfId="62" applyFont="1" applyFill="1" applyBorder="1" applyAlignment="1">
      <alignment horizontal="left" vertical="center" wrapText="1"/>
    </xf>
    <xf numFmtId="0" fontId="125" fillId="26" borderId="33" xfId="62" applyFont="1" applyFill="1" applyBorder="1" applyAlignment="1">
      <alignment horizontal="left" vertical="center" wrapText="1"/>
    </xf>
    <xf numFmtId="0" fontId="22" fillId="24" borderId="51" xfId="40" applyFont="1" applyFill="1" applyBorder="1" applyAlignment="1">
      <alignment horizontal="left" vertical="top"/>
    </xf>
    <xf numFmtId="0" fontId="22" fillId="24" borderId="0" xfId="40" applyFont="1" applyFill="1" applyBorder="1" applyAlignment="1">
      <alignment horizontal="left" vertical="top"/>
    </xf>
    <xf numFmtId="0" fontId="17" fillId="0" borderId="12" xfId="53" applyFont="1" applyBorder="1" applyAlignment="1">
      <alignment horizontal="center" vertical="center" wrapText="1"/>
    </xf>
    <xf numFmtId="0" fontId="17" fillId="0" borderId="58" xfId="53" applyFont="1" applyBorder="1" applyAlignment="1">
      <alignment horizontal="center" vertical="center" wrapText="1"/>
    </xf>
    <xf numFmtId="0" fontId="17" fillId="0" borderId="57" xfId="53" applyFont="1" applyBorder="1" applyAlignment="1">
      <alignment horizontal="center" vertical="center" wrapText="1"/>
    </xf>
    <xf numFmtId="164" fontId="18" fillId="27" borderId="48" xfId="40" applyNumberFormat="1" applyFont="1" applyFill="1" applyBorder="1" applyAlignment="1">
      <alignment horizontal="center" wrapText="1"/>
    </xf>
    <xf numFmtId="164" fontId="22" fillId="27" borderId="48" xfId="40" applyNumberFormat="1" applyFont="1" applyFill="1" applyBorder="1" applyAlignment="1">
      <alignment horizontal="right" wrapText="1"/>
    </xf>
    <xf numFmtId="0" fontId="35" fillId="25" borderId="0" xfId="62" applyFont="1" applyFill="1" applyBorder="1" applyAlignment="1">
      <alignment horizontal="left" vertical="center"/>
    </xf>
    <xf numFmtId="0" fontId="17" fillId="25" borderId="18" xfId="62" applyFont="1" applyFill="1" applyBorder="1" applyAlignment="1">
      <alignment horizontal="right" indent="6"/>
    </xf>
    <xf numFmtId="0" fontId="22" fillId="24" borderId="51" xfId="40" applyFont="1" applyFill="1" applyBorder="1" applyAlignment="1">
      <alignment vertical="justify" wrapText="1"/>
    </xf>
    <xf numFmtId="0" fontId="22" fillId="24" borderId="0" xfId="40" applyFont="1" applyFill="1" applyBorder="1" applyAlignment="1">
      <alignment vertical="justify" wrapText="1"/>
    </xf>
    <xf numFmtId="0" fontId="22" fillId="25" borderId="51" xfId="62" applyFont="1" applyFill="1" applyBorder="1" applyAlignment="1">
      <alignment horizontal="left" vertical="top"/>
    </xf>
    <xf numFmtId="0" fontId="22" fillId="25" borderId="0" xfId="62" applyFont="1" applyFill="1" applyBorder="1" applyAlignment="1">
      <alignment horizontal="left" vertical="top"/>
    </xf>
    <xf numFmtId="0" fontId="17" fillId="25" borderId="57" xfId="62" applyFont="1" applyFill="1" applyBorder="1" applyAlignment="1">
      <alignment horizontal="center"/>
    </xf>
    <xf numFmtId="0" fontId="17" fillId="25" borderId="58" xfId="62" applyFont="1" applyFill="1" applyBorder="1" applyAlignment="1">
      <alignment horizontal="center"/>
    </xf>
    <xf numFmtId="0" fontId="17" fillId="25" borderId="12" xfId="62" applyFont="1" applyFill="1" applyBorder="1" applyAlignment="1">
      <alignment horizontal="center"/>
    </xf>
    <xf numFmtId="173" fontId="18" fillId="25" borderId="0" xfId="62" applyNumberFormat="1" applyFont="1" applyFill="1" applyBorder="1" applyAlignment="1">
      <alignment horizontal="right"/>
    </xf>
    <xf numFmtId="0" fontId="17" fillId="26" borderId="12" xfId="53" applyFont="1" applyFill="1" applyBorder="1" applyAlignment="1">
      <alignment horizontal="center" vertical="center" wrapText="1"/>
    </xf>
    <xf numFmtId="0" fontId="76" fillId="25" borderId="0" xfId="0" applyFont="1" applyFill="1" applyBorder="1" applyAlignment="1">
      <alignment horizontal="left" vertical="center"/>
    </xf>
    <xf numFmtId="0" fontId="89" fillId="25" borderId="0" xfId="0" applyFont="1" applyFill="1" applyBorder="1" applyAlignment="1">
      <alignment horizontal="center"/>
    </xf>
    <xf numFmtId="0" fontId="47" fillId="26" borderId="31" xfId="0" applyFont="1" applyFill="1" applyBorder="1" applyAlignment="1">
      <alignment horizontal="left" vertical="center"/>
    </xf>
    <xf numFmtId="0" fontId="47" fillId="26" borderId="32" xfId="0" applyFont="1" applyFill="1" applyBorder="1" applyAlignment="1">
      <alignment horizontal="left" vertical="center"/>
    </xf>
    <xf numFmtId="0" fontId="47" fillId="26" borderId="33" xfId="0" applyFont="1" applyFill="1" applyBorder="1" applyAlignment="1">
      <alignment horizontal="left" vertical="center"/>
    </xf>
    <xf numFmtId="0" fontId="22" fillId="0" borderId="0" xfId="0" applyFont="1" applyBorder="1" applyAlignment="1">
      <alignment vertical="justify" wrapText="1"/>
    </xf>
    <xf numFmtId="0" fontId="0" fillId="0" borderId="0" xfId="0" applyBorder="1" applyAlignment="1">
      <alignment vertical="justify" wrapText="1"/>
    </xf>
    <xf numFmtId="0" fontId="17" fillId="25" borderId="57" xfId="0" applyFont="1" applyFill="1" applyBorder="1" applyAlignment="1">
      <alignment horizontal="center" wrapText="1"/>
    </xf>
    <xf numFmtId="0" fontId="17" fillId="25" borderId="12" xfId="0" applyFont="1" applyFill="1" applyBorder="1" applyAlignment="1">
      <alignment horizontal="center" wrapText="1"/>
    </xf>
    <xf numFmtId="0" fontId="17" fillId="25" borderId="18" xfId="0" applyFont="1" applyFill="1" applyBorder="1" applyAlignment="1">
      <alignment horizontal="left" indent="6"/>
    </xf>
    <xf numFmtId="0" fontId="17" fillId="25" borderId="0" xfId="70" applyFont="1" applyFill="1" applyBorder="1" applyAlignment="1">
      <alignment horizontal="left" indent="1"/>
    </xf>
    <xf numFmtId="0" fontId="18" fillId="25" borderId="0" xfId="70" applyFont="1" applyFill="1" applyBorder="1" applyAlignment="1">
      <alignment horizontal="left" indent="1"/>
    </xf>
    <xf numFmtId="0" fontId="48" fillId="25" borderId="36" xfId="70" applyFont="1" applyFill="1" applyBorder="1" applyAlignment="1">
      <alignment horizontal="justify" vertical="top" wrapText="1"/>
    </xf>
    <xf numFmtId="0" fontId="22" fillId="26" borderId="51" xfId="70" applyFont="1" applyFill="1" applyBorder="1" applyAlignment="1">
      <alignment vertical="justify" wrapText="1"/>
    </xf>
    <xf numFmtId="0" fontId="22" fillId="26" borderId="0" xfId="70" applyFont="1" applyFill="1" applyBorder="1" applyAlignment="1">
      <alignment vertical="justify" wrapText="1"/>
    </xf>
    <xf numFmtId="0" fontId="76" fillId="26" borderId="0" xfId="70" applyFont="1" applyFill="1" applyBorder="1" applyAlignment="1">
      <alignment horizontal="left"/>
    </xf>
    <xf numFmtId="0" fontId="47" fillId="26" borderId="31" xfId="70" applyFont="1" applyFill="1" applyBorder="1" applyAlignment="1">
      <alignment horizontal="left" vertical="center"/>
    </xf>
    <xf numFmtId="0" fontId="47" fillId="26" borderId="32" xfId="70" applyFont="1" applyFill="1" applyBorder="1" applyAlignment="1">
      <alignment horizontal="left" vertical="center"/>
    </xf>
    <xf numFmtId="0" fontId="47" fillId="26" borderId="33" xfId="70" applyFont="1" applyFill="1" applyBorder="1" applyAlignment="1">
      <alignment horizontal="left" vertical="center"/>
    </xf>
    <xf numFmtId="0" fontId="76" fillId="25" borderId="0" xfId="70" applyFont="1" applyFill="1" applyBorder="1" applyAlignment="1">
      <alignment horizontal="left" vertical="center"/>
    </xf>
    <xf numFmtId="0" fontId="91" fillId="26" borderId="34" xfId="70" applyFont="1" applyFill="1" applyBorder="1" applyAlignment="1">
      <alignment horizontal="left" vertical="center"/>
    </xf>
    <xf numFmtId="0" fontId="91" fillId="26" borderId="37" xfId="70" applyFont="1" applyFill="1" applyBorder="1" applyAlignment="1">
      <alignment horizontal="left" vertical="center"/>
    </xf>
    <xf numFmtId="0" fontId="91" fillId="26" borderId="35" xfId="70" applyFont="1" applyFill="1" applyBorder="1" applyAlignment="1">
      <alignment horizontal="left" vertical="center"/>
    </xf>
    <xf numFmtId="0" fontId="88" fillId="25" borderId="0" xfId="70" applyFont="1" applyFill="1" applyBorder="1" applyAlignment="1">
      <alignment horizontal="left" vertical="center"/>
    </xf>
    <xf numFmtId="0" fontId="17" fillId="25" borderId="13" xfId="70" applyFont="1" applyFill="1" applyBorder="1" applyAlignment="1">
      <alignment horizontal="center"/>
    </xf>
    <xf numFmtId="0" fontId="17" fillId="25" borderId="82" xfId="70" applyFont="1" applyFill="1" applyBorder="1" applyAlignment="1">
      <alignment horizontal="center"/>
    </xf>
    <xf numFmtId="0" fontId="17" fillId="25" borderId="0" xfId="70" applyFont="1" applyFill="1" applyBorder="1" applyAlignment="1">
      <alignment horizontal="left"/>
    </xf>
    <xf numFmtId="0" fontId="81" fillId="26" borderId="31" xfId="70" applyFont="1" applyFill="1" applyBorder="1" applyAlignment="1">
      <alignment horizontal="left" vertical="center"/>
    </xf>
    <xf numFmtId="0" fontId="81" fillId="26" borderId="32" xfId="70" applyFont="1" applyFill="1" applyBorder="1" applyAlignment="1">
      <alignment horizontal="left" vertical="center"/>
    </xf>
    <xf numFmtId="0" fontId="81" fillId="26" borderId="33" xfId="70" applyFont="1" applyFill="1" applyBorder="1" applyAlignment="1">
      <alignment horizontal="left" vertical="center"/>
    </xf>
    <xf numFmtId="0" fontId="22" fillId="0" borderId="66" xfId="70" applyFont="1" applyBorder="1" applyAlignment="1">
      <alignment vertical="justify"/>
    </xf>
    <xf numFmtId="0" fontId="22" fillId="0" borderId="0" xfId="70" applyFont="1" applyBorder="1" applyAlignment="1">
      <alignment vertical="justify"/>
    </xf>
    <xf numFmtId="0" fontId="17" fillId="25" borderId="49" xfId="70" applyFont="1" applyFill="1" applyBorder="1" applyAlignment="1">
      <alignment horizontal="center"/>
    </xf>
    <xf numFmtId="0" fontId="17" fillId="25" borderId="18" xfId="70" applyFont="1" applyFill="1" applyBorder="1" applyAlignment="1">
      <alignment horizontal="right"/>
    </xf>
    <xf numFmtId="0" fontId="121" fillId="25" borderId="0" xfId="70" applyFont="1" applyFill="1" applyBorder="1" applyAlignment="1">
      <alignment horizontal="justify"/>
    </xf>
    <xf numFmtId="0" fontId="22" fillId="26" borderId="66" xfId="70" applyFont="1" applyFill="1" applyBorder="1" applyAlignment="1">
      <alignment horizontal="left" vertical="top"/>
    </xf>
    <xf numFmtId="0" fontId="22" fillId="26" borderId="0" xfId="70" applyFont="1" applyFill="1" applyBorder="1" applyAlignment="1">
      <alignment horizontal="left" vertical="top"/>
    </xf>
    <xf numFmtId="0" fontId="17" fillId="0" borderId="0" xfId="70" applyFont="1" applyBorder="1" applyAlignment="1">
      <alignment horizontal="left" indent="1"/>
    </xf>
    <xf numFmtId="0" fontId="118" fillId="25" borderId="0" xfId="70" applyFont="1" applyFill="1" applyBorder="1" applyAlignment="1">
      <alignment horizontal="left" indent="1"/>
    </xf>
    <xf numFmtId="0" fontId="76" fillId="25" borderId="0" xfId="78" applyFont="1" applyFill="1" applyBorder="1" applyAlignment="1">
      <alignment horizontal="center" vertical="center"/>
    </xf>
    <xf numFmtId="0" fontId="76" fillId="25" borderId="51" xfId="78" applyFont="1" applyFill="1" applyBorder="1" applyAlignment="1">
      <alignment horizontal="left" vertical="center"/>
    </xf>
    <xf numFmtId="0" fontId="17" fillId="25" borderId="18" xfId="71" applyFont="1" applyFill="1" applyBorder="1" applyAlignment="1">
      <alignment horizontal="left" indent="6"/>
    </xf>
    <xf numFmtId="0" fontId="15" fillId="25" borderId="22" xfId="62" applyFont="1" applyFill="1" applyBorder="1" applyAlignment="1">
      <alignment horizontal="left"/>
    </xf>
    <xf numFmtId="0" fontId="118" fillId="25" borderId="12" xfId="317" applyFont="1" applyFill="1" applyBorder="1" applyAlignment="1">
      <alignment horizontal="center" vertical="center"/>
    </xf>
    <xf numFmtId="173" fontId="18" fillId="25" borderId="0" xfId="70" applyNumberFormat="1" applyFont="1" applyFill="1" applyBorder="1" applyAlignment="1">
      <alignment horizontal="left"/>
    </xf>
    <xf numFmtId="0" fontId="47" fillId="26" borderId="44" xfId="70" applyFont="1" applyFill="1" applyBorder="1" applyAlignment="1">
      <alignment horizontal="left" vertical="center"/>
    </xf>
    <xf numFmtId="0" fontId="47" fillId="26" borderId="45" xfId="70" applyFont="1" applyFill="1" applyBorder="1" applyAlignment="1">
      <alignment horizontal="left" vertical="center"/>
    </xf>
    <xf numFmtId="0" fontId="47" fillId="26" borderId="46" xfId="70" applyFont="1" applyFill="1" applyBorder="1" applyAlignment="1">
      <alignment horizontal="left" vertical="center"/>
    </xf>
    <xf numFmtId="0" fontId="35" fillId="25" borderId="10" xfId="62" applyFont="1" applyFill="1" applyBorder="1" applyAlignment="1">
      <alignment horizontal="center" vertical="center" wrapText="1"/>
    </xf>
    <xf numFmtId="0" fontId="35" fillId="25" borderId="11" xfId="62" applyFont="1" applyFill="1" applyBorder="1" applyAlignment="1">
      <alignment horizontal="center" vertical="center" wrapText="1"/>
    </xf>
    <xf numFmtId="0" fontId="76" fillId="44" borderId="0" xfId="70" applyFont="1" applyFill="1" applyBorder="1" applyAlignment="1">
      <alignment horizontal="left"/>
    </xf>
    <xf numFmtId="0" fontId="22" fillId="27" borderId="0" xfId="40" applyFont="1" applyFill="1" applyBorder="1" applyAlignment="1">
      <alignment horizontal="left" wrapText="1"/>
    </xf>
    <xf numFmtId="0" fontId="17" fillId="26" borderId="13" xfId="62" applyFont="1" applyFill="1" applyBorder="1" applyAlignment="1">
      <alignment horizontal="center" vertical="center"/>
    </xf>
    <xf numFmtId="0" fontId="17" fillId="25" borderId="18" xfId="70" applyFont="1" applyFill="1" applyBorder="1" applyAlignment="1">
      <alignment horizontal="right" indent="6"/>
    </xf>
    <xf numFmtId="0" fontId="15" fillId="25" borderId="23" xfId="70" applyFont="1" applyFill="1" applyBorder="1" applyAlignment="1">
      <alignment horizontal="left"/>
    </xf>
    <xf numFmtId="0" fontId="15" fillId="25" borderId="22" xfId="70" applyFont="1" applyFill="1" applyBorder="1" applyAlignment="1">
      <alignment horizontal="left"/>
    </xf>
    <xf numFmtId="0" fontId="35" fillId="26" borderId="10" xfId="62" applyFont="1" applyFill="1" applyBorder="1" applyAlignment="1">
      <alignment horizontal="center" vertical="center" wrapText="1"/>
    </xf>
    <xf numFmtId="0" fontId="35" fillId="26" borderId="11" xfId="62" applyFont="1" applyFill="1" applyBorder="1" applyAlignment="1">
      <alignment horizontal="center" vertical="center" wrapText="1"/>
    </xf>
    <xf numFmtId="0" fontId="119" fillId="24" borderId="0" xfId="40" applyFont="1" applyFill="1" applyBorder="1" applyAlignment="1">
      <alignment horizontal="left" vertical="center" wrapText="1"/>
    </xf>
    <xf numFmtId="3" fontId="118" fillId="27" borderId="0" xfId="40" applyNumberFormat="1" applyFont="1" applyFill="1" applyBorder="1" applyAlignment="1">
      <alignment horizontal="left" vertical="center" wrapText="1" indent="1"/>
    </xf>
    <xf numFmtId="3" fontId="84" fillId="26" borderId="0" xfId="70" applyNumberFormat="1" applyFont="1" applyFill="1" applyBorder="1" applyAlignment="1">
      <alignment horizontal="left"/>
    </xf>
    <xf numFmtId="0" fontId="125" fillId="26" borderId="44" xfId="70" applyFont="1" applyFill="1" applyBorder="1" applyAlignment="1">
      <alignment horizontal="left" vertical="center"/>
    </xf>
    <xf numFmtId="0" fontId="125" fillId="26" borderId="45" xfId="70" applyFont="1" applyFill="1" applyBorder="1" applyAlignment="1">
      <alignment horizontal="left" vertical="center"/>
    </xf>
    <xf numFmtId="0" fontId="125" fillId="26" borderId="46" xfId="70" applyFont="1" applyFill="1" applyBorder="1" applyAlignment="1">
      <alignment horizontal="left" vertical="center"/>
    </xf>
    <xf numFmtId="0" fontId="84" fillId="26" borderId="0" xfId="70" applyFont="1" applyFill="1" applyBorder="1" applyAlignment="1">
      <alignment horizontal="left"/>
    </xf>
    <xf numFmtId="0" fontId="119" fillId="27" borderId="0" xfId="40" applyFont="1" applyFill="1" applyBorder="1" applyAlignment="1">
      <alignment horizontal="left"/>
    </xf>
    <xf numFmtId="173" fontId="44" fillId="25" borderId="0" xfId="70" applyNumberFormat="1" applyFont="1" applyFill="1" applyBorder="1" applyAlignment="1">
      <alignment horizontal="right"/>
    </xf>
    <xf numFmtId="0" fontId="119" fillId="27" borderId="19" xfId="40" applyFont="1" applyFill="1" applyBorder="1" applyAlignment="1">
      <alignment horizontal="left"/>
    </xf>
    <xf numFmtId="0" fontId="22" fillId="24" borderId="0" xfId="40" applyFont="1" applyFill="1" applyBorder="1" applyAlignment="1">
      <alignment horizontal="left" vertical="top" wrapText="1"/>
    </xf>
    <xf numFmtId="0" fontId="118" fillId="24" borderId="0" xfId="40" applyFont="1" applyFill="1" applyBorder="1" applyAlignment="1">
      <alignment horizontal="left" vertical="center" wrapText="1" indent="1"/>
    </xf>
    <xf numFmtId="0" fontId="119" fillId="24" borderId="0" xfId="40" applyFont="1" applyFill="1" applyBorder="1" applyAlignment="1">
      <alignment horizontal="center" vertical="top" wrapText="1"/>
    </xf>
    <xf numFmtId="0" fontId="118" fillId="27" borderId="0" xfId="40" applyFont="1" applyFill="1" applyBorder="1" applyAlignment="1">
      <alignment horizontal="left" vertical="center" wrapText="1" indent="1"/>
    </xf>
    <xf numFmtId="0" fontId="118" fillId="25" borderId="18" xfId="70" applyFont="1" applyFill="1" applyBorder="1" applyAlignment="1">
      <alignment horizontal="left" indent="6"/>
    </xf>
    <xf numFmtId="0" fontId="15" fillId="25" borderId="0" xfId="70" applyFont="1" applyFill="1" applyBorder="1" applyAlignment="1">
      <alignment horizontal="left"/>
    </xf>
    <xf numFmtId="0" fontId="125" fillId="0" borderId="44" xfId="70" applyFont="1" applyFill="1" applyBorder="1" applyAlignment="1">
      <alignment horizontal="left" vertical="center"/>
    </xf>
    <xf numFmtId="0" fontId="125" fillId="0" borderId="45" xfId="70" applyFont="1" applyFill="1" applyBorder="1" applyAlignment="1">
      <alignment horizontal="left" vertical="center"/>
    </xf>
    <xf numFmtId="0" fontId="125" fillId="0" borderId="46" xfId="70" applyFont="1" applyFill="1" applyBorder="1" applyAlignment="1">
      <alignment horizontal="left" vertical="center"/>
    </xf>
    <xf numFmtId="0" fontId="119" fillId="24" borderId="0" xfId="40" applyFont="1" applyFill="1" applyBorder="1" applyAlignment="1">
      <alignment horizontal="left" vertical="top" wrapText="1"/>
    </xf>
    <xf numFmtId="0" fontId="17" fillId="26" borderId="82" xfId="70" applyFont="1" applyFill="1" applyBorder="1" applyAlignment="1">
      <alignment horizontal="center"/>
    </xf>
    <xf numFmtId="0" fontId="22" fillId="25" borderId="0" xfId="70" applyNumberFormat="1" applyFont="1" applyFill="1" applyBorder="1" applyAlignment="1" applyProtection="1">
      <alignment horizontal="justify" vertical="justify" wrapText="1"/>
      <protection locked="0"/>
    </xf>
    <xf numFmtId="0" fontId="79" fillId="25" borderId="0" xfId="70" applyNumberFormat="1" applyFont="1" applyFill="1" applyBorder="1" applyAlignment="1" applyProtection="1">
      <alignment horizontal="right" vertical="justify" wrapText="1"/>
      <protection locked="0"/>
    </xf>
    <xf numFmtId="49" fontId="22" fillId="25" borderId="0" xfId="70" applyNumberFormat="1" applyFont="1" applyFill="1" applyBorder="1" applyAlignment="1">
      <alignment horizontal="left" vertical="center" wrapText="1"/>
    </xf>
    <xf numFmtId="0" fontId="17" fillId="25" borderId="18" xfId="70" applyFont="1" applyFill="1" applyBorder="1" applyAlignment="1">
      <alignment horizontal="right" indent="5"/>
    </xf>
    <xf numFmtId="3" fontId="22" fillId="25" borderId="0" xfId="70" applyNumberFormat="1" applyFont="1" applyFill="1" applyBorder="1" applyAlignment="1">
      <alignment horizontal="right"/>
    </xf>
    <xf numFmtId="0" fontId="76" fillId="25" borderId="0" xfId="70" applyFont="1" applyFill="1" applyBorder="1" applyAlignment="1">
      <alignment horizontal="justify" vertical="center"/>
    </xf>
    <xf numFmtId="0" fontId="123" fillId="25" borderId="0" xfId="68" applyNumberFormat="1" applyFont="1" applyFill="1" applyBorder="1" applyAlignment="1" applyProtection="1">
      <alignment horizontal="left" vertical="justify" wrapText="1"/>
      <protection locked="0"/>
    </xf>
    <xf numFmtId="0" fontId="22" fillId="24" borderId="0" xfId="61" applyFont="1" applyFill="1" applyBorder="1" applyAlignment="1">
      <alignment horizontal="left" wrapText="1"/>
    </xf>
    <xf numFmtId="49" fontId="18" fillId="25" borderId="0" xfId="51" applyNumberFormat="1" applyFont="1" applyFill="1" applyBorder="1" applyAlignment="1">
      <alignment horizontal="left"/>
    </xf>
    <xf numFmtId="0" fontId="18" fillId="25" borderId="0" xfId="51" applyNumberFormat="1" applyFont="1" applyFill="1" applyBorder="1" applyAlignment="1">
      <alignment horizontal="left"/>
    </xf>
    <xf numFmtId="1" fontId="18" fillId="35" borderId="0" xfId="51" applyNumberFormat="1" applyFont="1" applyFill="1" applyBorder="1" applyAlignment="1">
      <alignment horizontal="center"/>
    </xf>
    <xf numFmtId="0" fontId="47" fillId="26" borderId="15" xfId="51" applyFont="1" applyFill="1" applyBorder="1" applyAlignment="1">
      <alignment horizontal="left" vertical="center"/>
    </xf>
    <xf numFmtId="0" fontId="47" fillId="26" borderId="16" xfId="51" applyFont="1" applyFill="1" applyBorder="1" applyAlignment="1">
      <alignment horizontal="left" vertical="center"/>
    </xf>
    <xf numFmtId="0" fontId="47" fillId="26" borderId="17" xfId="51" applyFont="1" applyFill="1" applyBorder="1" applyAlignment="1">
      <alignment horizontal="left" vertical="center"/>
    </xf>
    <xf numFmtId="0" fontId="85" fillId="26" borderId="24" xfId="51" applyNumberFormat="1" applyFont="1" applyFill="1" applyBorder="1" applyAlignment="1">
      <alignment horizontal="center" vertical="center" wrapText="1"/>
    </xf>
    <xf numFmtId="0" fontId="85" fillId="26" borderId="25" xfId="51" applyNumberFormat="1" applyFont="1" applyFill="1" applyBorder="1" applyAlignment="1">
      <alignment horizontal="center" vertical="center"/>
    </xf>
    <xf numFmtId="0" fontId="18" fillId="27" borderId="0" xfId="61" applyFont="1" applyFill="1" applyBorder="1" applyAlignment="1">
      <alignment horizontal="justify" vertical="center" wrapText="1"/>
    </xf>
    <xf numFmtId="0" fontId="18" fillId="27" borderId="0" xfId="61" applyFont="1" applyFill="1" applyBorder="1" applyAlignment="1">
      <alignment horizontal="justify" vertical="center"/>
    </xf>
    <xf numFmtId="2" fontId="35" fillId="24" borderId="0" xfId="61" applyNumberFormat="1" applyFont="1" applyFill="1" applyBorder="1" applyAlignment="1">
      <alignment horizontal="left" wrapText="1"/>
    </xf>
    <xf numFmtId="2" fontId="22" fillId="24" borderId="0" xfId="61" applyNumberFormat="1" applyFont="1" applyFill="1" applyBorder="1" applyAlignment="1">
      <alignment horizontal="left" wrapText="1"/>
    </xf>
    <xf numFmtId="2" fontId="22" fillId="24" borderId="19" xfId="61" applyNumberFormat="1" applyFont="1" applyFill="1" applyBorder="1" applyAlignment="1">
      <alignment horizontal="left" wrapText="1"/>
    </xf>
    <xf numFmtId="173" fontId="18" fillId="25" borderId="0" xfId="52" applyNumberFormat="1" applyFont="1" applyFill="1" applyBorder="1" applyAlignment="1">
      <alignment horizontal="right"/>
    </xf>
    <xf numFmtId="0" fontId="18" fillId="25" borderId="0" xfId="52" applyNumberFormat="1" applyFont="1" applyFill="1" applyAlignment="1">
      <alignment horizontal="right"/>
    </xf>
    <xf numFmtId="0" fontId="18" fillId="25" borderId="0" xfId="52" applyNumberFormat="1" applyFont="1" applyFill="1" applyBorder="1" applyAlignment="1">
      <alignment horizontal="right"/>
    </xf>
    <xf numFmtId="0" fontId="17" fillId="25" borderId="0" xfId="0" applyFont="1" applyFill="1" applyBorder="1" applyAlignment="1">
      <alignment horizontal="center"/>
    </xf>
    <xf numFmtId="173" fontId="18" fillId="25" borderId="20" xfId="52" applyNumberFormat="1" applyFont="1" applyFill="1" applyBorder="1" applyAlignment="1">
      <alignment horizontal="left"/>
    </xf>
    <xf numFmtId="173" fontId="18" fillId="25" borderId="0" xfId="52" applyNumberFormat="1" applyFont="1" applyFill="1" applyBorder="1" applyAlignment="1">
      <alignment horizontal="left"/>
    </xf>
    <xf numFmtId="0" fontId="16" fillId="25" borderId="0" xfId="0" applyFont="1" applyFill="1" applyBorder="1"/>
    <xf numFmtId="0" fontId="39" fillId="25" borderId="0" xfId="0" applyFont="1" applyFill="1" applyBorder="1" applyAlignment="1">
      <alignment horizontal="left"/>
    </xf>
    <xf numFmtId="0" fontId="9" fillId="0" borderId="0" xfId="121" applyFont="1" applyFill="1" applyBorder="1" applyAlignment="1">
      <alignment horizontal="center" vertical="center"/>
    </xf>
    <xf numFmtId="0" fontId="9" fillId="0" borderId="0" xfId="121" applyFont="1" applyFill="1" applyBorder="1" applyAlignment="1">
      <alignment horizontal="center" vertical="center" wrapText="1"/>
    </xf>
    <xf numFmtId="0" fontId="9" fillId="0" borderId="0" xfId="70" applyFont="1" applyFill="1" applyBorder="1" applyAlignment="1">
      <alignment horizontal="justify" vertical="center"/>
    </xf>
    <xf numFmtId="0" fontId="47" fillId="0" borderId="0" xfId="70" applyFont="1" applyFill="1" applyBorder="1" applyAlignment="1">
      <alignment vertical="center"/>
    </xf>
    <xf numFmtId="0" fontId="9" fillId="0" borderId="0" xfId="70" applyFont="1" applyFill="1" applyBorder="1" applyAlignment="1">
      <alignment vertical="center"/>
    </xf>
    <xf numFmtId="0" fontId="9" fillId="0" borderId="0" xfId="70" applyFont="1" applyFill="1" applyBorder="1" applyAlignment="1">
      <alignment vertical="top"/>
    </xf>
    <xf numFmtId="0" fontId="62" fillId="0" borderId="0" xfId="70" applyFont="1" applyFill="1" applyBorder="1" applyAlignment="1"/>
  </cellXfs>
  <cellStyles count="318">
    <cellStyle name="%" xfId="1"/>
    <cellStyle name="% 2" xfId="120"/>
    <cellStyle name="20% - Cor1" xfId="2" builtinId="30" customBuiltin="1"/>
    <cellStyle name="20% - Cor1 2" xfId="79"/>
    <cellStyle name="20% - Cor2" xfId="3" builtinId="34" customBuiltin="1"/>
    <cellStyle name="20% - Cor2 2" xfId="80"/>
    <cellStyle name="20% - Cor3" xfId="4" builtinId="38" customBuiltin="1"/>
    <cellStyle name="20% - Cor3 2" xfId="81"/>
    <cellStyle name="20% - Cor4" xfId="5" builtinId="42" customBuiltin="1"/>
    <cellStyle name="20% - Cor4 2" xfId="82"/>
    <cellStyle name="20% - Cor5" xfId="6" builtinId="46" customBuiltin="1"/>
    <cellStyle name="20% - Cor5 2" xfId="83"/>
    <cellStyle name="20% - Cor6" xfId="7" builtinId="50" customBuiltin="1"/>
    <cellStyle name="20% - Cor6 2" xfId="84"/>
    <cellStyle name="40% - Cor1" xfId="8" builtinId="31" customBuiltin="1"/>
    <cellStyle name="40% - Cor1 2" xfId="85"/>
    <cellStyle name="40% - Cor2" xfId="9" builtinId="35" customBuiltin="1"/>
    <cellStyle name="40% - Cor2 2" xfId="86"/>
    <cellStyle name="40% - Cor3" xfId="10" builtinId="39" customBuiltin="1"/>
    <cellStyle name="40% - Cor3 2" xfId="87"/>
    <cellStyle name="40% - Cor4" xfId="11" builtinId="43" customBuiltin="1"/>
    <cellStyle name="40% - Cor4 2" xfId="88"/>
    <cellStyle name="40% - Cor5" xfId="12" builtinId="47" customBuiltin="1"/>
    <cellStyle name="40% - Cor5 2" xfId="89"/>
    <cellStyle name="40% - Cor6" xfId="13" builtinId="51" customBuiltin="1"/>
    <cellStyle name="40% - Cor6 2" xfId="90"/>
    <cellStyle name="60% - Cor1" xfId="14" builtinId="32" customBuiltin="1"/>
    <cellStyle name="60% - Cor1 2" xfId="91"/>
    <cellStyle name="60% - Cor2" xfId="15" builtinId="36" customBuiltin="1"/>
    <cellStyle name="60% - Cor2 2" xfId="92"/>
    <cellStyle name="60% - Cor3" xfId="16" builtinId="40" customBuiltin="1"/>
    <cellStyle name="60% - Cor3 2" xfId="93"/>
    <cellStyle name="60% - Cor4" xfId="17" builtinId="44" customBuiltin="1"/>
    <cellStyle name="60% - Cor4 2" xfId="94"/>
    <cellStyle name="60% - Cor5" xfId="18" builtinId="48" customBuiltin="1"/>
    <cellStyle name="60% - Cor5 2" xfId="95"/>
    <cellStyle name="60% - Cor6" xfId="19" builtinId="52" customBuiltin="1"/>
    <cellStyle name="60% - Cor6 2" xfId="96"/>
    <cellStyle name="CABECALHO" xfId="73"/>
    <cellStyle name="Cabeçalho 1" xfId="20" builtinId="16" customBuiltin="1"/>
    <cellStyle name="Cabeçalho 1 2" xfId="97"/>
    <cellStyle name="Cabeçalho 2" xfId="21" builtinId="17" customBuiltin="1"/>
    <cellStyle name="Cabeçalho 2 2" xfId="98"/>
    <cellStyle name="Cabeçalho 3" xfId="22" builtinId="18" customBuiltin="1"/>
    <cellStyle name="Cabeçalho 3 2" xfId="99"/>
    <cellStyle name="Cabeçalho 4" xfId="23" builtinId="19" customBuiltin="1"/>
    <cellStyle name="Cabeçalho 4 2" xfId="100"/>
    <cellStyle name="Cálculo" xfId="24" builtinId="22" customBuiltin="1"/>
    <cellStyle name="Cálculo 2" xfId="101"/>
    <cellStyle name="Célula Ligada" xfId="25" builtinId="24" customBuiltin="1"/>
    <cellStyle name="Célula Ligada 2" xfId="102"/>
    <cellStyle name="Comma 2" xfId="162"/>
    <cellStyle name="Cor1" xfId="26" builtinId="29" customBuiltin="1"/>
    <cellStyle name="Cor1 2" xfId="103"/>
    <cellStyle name="Cor2" xfId="27" builtinId="33" customBuiltin="1"/>
    <cellStyle name="Cor2 2" xfId="104"/>
    <cellStyle name="Cor3" xfId="28" builtinId="37" customBuiltin="1"/>
    <cellStyle name="Cor3 2" xfId="105"/>
    <cellStyle name="Cor4" xfId="29" builtinId="41" customBuiltin="1"/>
    <cellStyle name="Cor4 2" xfId="106"/>
    <cellStyle name="Cor5" xfId="30" builtinId="45" customBuiltin="1"/>
    <cellStyle name="Cor5 2" xfId="107"/>
    <cellStyle name="Cor6" xfId="31" builtinId="49" customBuiltin="1"/>
    <cellStyle name="Cor6 2" xfId="108"/>
    <cellStyle name="Correcto" xfId="32" builtinId="26" customBuiltin="1"/>
    <cellStyle name="Correcto 2" xfId="109"/>
    <cellStyle name="Currency 2" xfId="163"/>
    <cellStyle name="DADOS" xfId="74"/>
    <cellStyle name="Entrada" xfId="33" builtinId="20" customBuiltin="1"/>
    <cellStyle name="Entrada 2" xfId="110"/>
    <cellStyle name="Euro" xfId="34"/>
    <cellStyle name="Hiperligação" xfId="68" builtinId="8"/>
    <cellStyle name="Hiperligação 2" xfId="221"/>
    <cellStyle name="Incorrecto" xfId="35" builtinId="27" customBuiltin="1"/>
    <cellStyle name="Incorrecto 2" xfId="111"/>
    <cellStyle name="Moeda 2" xfId="164"/>
    <cellStyle name="Moeda 2 2" xfId="222"/>
    <cellStyle name="Neutro" xfId="36" builtinId="28" customBuiltin="1"/>
    <cellStyle name="Neutro 2" xfId="112"/>
    <cellStyle name="Normal" xfId="0" builtinId="0"/>
    <cellStyle name="Normal 10" xfId="67"/>
    <cellStyle name="Normal 10 2" xfId="69"/>
    <cellStyle name="Normal 10 2 2" xfId="223"/>
    <cellStyle name="Normal 10 3" xfId="224"/>
    <cellStyle name="Normal 11" xfId="165"/>
    <cellStyle name="Normal 11 2" xfId="225"/>
    <cellStyle name="Normal 12" xfId="166"/>
    <cellStyle name="Normal 13" xfId="167"/>
    <cellStyle name="Normal 14" xfId="168"/>
    <cellStyle name="Normal 15" xfId="169"/>
    <cellStyle name="Normal 16" xfId="170"/>
    <cellStyle name="Normal 17" xfId="171"/>
    <cellStyle name="Normal 18" xfId="172"/>
    <cellStyle name="Normal 19" xfId="173"/>
    <cellStyle name="Normal 2" xfId="37"/>
    <cellStyle name="Normal 2 2" xfId="121"/>
    <cellStyle name="Normal 20" xfId="174"/>
    <cellStyle name="Normal 21" xfId="175"/>
    <cellStyle name="Normal 22" xfId="176"/>
    <cellStyle name="Normal 23" xfId="178"/>
    <cellStyle name="Normal 23 2" xfId="226"/>
    <cellStyle name="Normal 24" xfId="227"/>
    <cellStyle name="Normal 25" xfId="315"/>
    <cellStyle name="Normal 3" xfId="38"/>
    <cellStyle name="Normal 3 2" xfId="52"/>
    <cellStyle name="Normal 4" xfId="39"/>
    <cellStyle name="Normal 4 2" xfId="70"/>
    <cellStyle name="Normal 5" xfId="50"/>
    <cellStyle name="Normal 5 2" xfId="51"/>
    <cellStyle name="Normal 6" xfId="54"/>
    <cellStyle name="Normal 6 2" xfId="62"/>
    <cellStyle name="Normal 7" xfId="57"/>
    <cellStyle name="Normal 8" xfId="64"/>
    <cellStyle name="Normal 9" xfId="65"/>
    <cellStyle name="Normal_18ssocial RSI" xfId="59"/>
    <cellStyle name="Normal_bedez2008 2" xfId="219"/>
    <cellStyle name="Normal_beFev2008 2" xfId="63"/>
    <cellStyle name="Normal_befev2009 2 2" xfId="317"/>
    <cellStyle name="Normal_bejan2009" xfId="71"/>
    <cellStyle name="Normal_bejun2008" xfId="53"/>
    <cellStyle name="Normal_benov2008 2 2" xfId="72"/>
    <cellStyle name="Normal_beset2008" xfId="78"/>
    <cellStyle name="Normal_Book2" xfId="40"/>
    <cellStyle name="Normal_Book2 2" xfId="66"/>
    <cellStyle name="Normal_Book2 4" xfId="61"/>
    <cellStyle name="Normal_Book3" xfId="60"/>
    <cellStyle name="Nota" xfId="41" builtinId="10" customBuiltin="1"/>
    <cellStyle name="Nota 2" xfId="113"/>
    <cellStyle name="NUMLINHA" xfId="75"/>
    <cellStyle name="Percent 2" xfId="177"/>
    <cellStyle name="Percentagem" xfId="220" builtinId="5"/>
    <cellStyle name="Percentagem 2" xfId="58"/>
    <cellStyle name="QDTITULO" xfId="76"/>
    <cellStyle name="Saída" xfId="42" builtinId="21" customBuiltin="1"/>
    <cellStyle name="Saída 2" xfId="114"/>
    <cellStyle name="Standaard_SifCdE01tableauxEN" xfId="43"/>
    <cellStyle name="style1395065383179" xfId="122"/>
    <cellStyle name="style1395065383179 2" xfId="228"/>
    <cellStyle name="style1395065383507" xfId="123"/>
    <cellStyle name="style1395065383507 2" xfId="229"/>
    <cellStyle name="style1395065383726" xfId="124"/>
    <cellStyle name="style1395065383726 2" xfId="230"/>
    <cellStyle name="style1395065383835" xfId="125"/>
    <cellStyle name="style1395065383835 2" xfId="231"/>
    <cellStyle name="style1395065383960" xfId="126"/>
    <cellStyle name="style1395065383960 2" xfId="232"/>
    <cellStyle name="style1395065384085" xfId="127"/>
    <cellStyle name="style1395065384085 2" xfId="233"/>
    <cellStyle name="style1395065384335" xfId="128"/>
    <cellStyle name="style1395065384335 2" xfId="234"/>
    <cellStyle name="style1395065384476" xfId="129"/>
    <cellStyle name="style1395065384476 2" xfId="235"/>
    <cellStyle name="style1395065384601" xfId="130"/>
    <cellStyle name="style1395065384601 2" xfId="236"/>
    <cellStyle name="style1395065384726" xfId="131"/>
    <cellStyle name="style1395065384726 2" xfId="237"/>
    <cellStyle name="style1395065384851" xfId="132"/>
    <cellStyle name="style1395065384851 2" xfId="238"/>
    <cellStyle name="style1395065385007" xfId="133"/>
    <cellStyle name="style1395065385007 2" xfId="239"/>
    <cellStyle name="style1395065385101" xfId="134"/>
    <cellStyle name="style1395065385101 2" xfId="240"/>
    <cellStyle name="style1395065385210" xfId="135"/>
    <cellStyle name="style1395065385210 2" xfId="241"/>
    <cellStyle name="style1395065385413" xfId="136"/>
    <cellStyle name="style1395065385413 2" xfId="242"/>
    <cellStyle name="style1395065385507" xfId="137"/>
    <cellStyle name="style1395065385507 2" xfId="243"/>
    <cellStyle name="style1395065385710" xfId="138"/>
    <cellStyle name="style1395065385710 2" xfId="244"/>
    <cellStyle name="style1395065385804" xfId="139"/>
    <cellStyle name="style1395065385804 2" xfId="245"/>
    <cellStyle name="style1395065385898" xfId="140"/>
    <cellStyle name="style1395065385898 2" xfId="246"/>
    <cellStyle name="style1395065386007" xfId="141"/>
    <cellStyle name="style1395065386007 2" xfId="247"/>
    <cellStyle name="style1395065386101" xfId="142"/>
    <cellStyle name="style1395065386101 2" xfId="248"/>
    <cellStyle name="style1395065386226" xfId="143"/>
    <cellStyle name="style1395065386226 2" xfId="249"/>
    <cellStyle name="style1395065386335" xfId="144"/>
    <cellStyle name="style1395065386335 2" xfId="250"/>
    <cellStyle name="style1395065386476" xfId="145"/>
    <cellStyle name="style1395065386476 2" xfId="251"/>
    <cellStyle name="style1395065386601" xfId="146"/>
    <cellStyle name="style1395065386601 2" xfId="252"/>
    <cellStyle name="style1395065386726" xfId="147"/>
    <cellStyle name="style1395065386726 2" xfId="253"/>
    <cellStyle name="style1395065386945" xfId="148"/>
    <cellStyle name="style1395065386945 2" xfId="254"/>
    <cellStyle name="style1395065387054" xfId="149"/>
    <cellStyle name="style1395065387054 2" xfId="255"/>
    <cellStyle name="style1395065387164" xfId="150"/>
    <cellStyle name="style1395065387164 2" xfId="256"/>
    <cellStyle name="style1395065387382" xfId="151"/>
    <cellStyle name="style1395065387382 2" xfId="257"/>
    <cellStyle name="style1395065387492" xfId="152"/>
    <cellStyle name="style1395065387492 2" xfId="258"/>
    <cellStyle name="style1395065387601" xfId="153"/>
    <cellStyle name="style1395065387601 2" xfId="259"/>
    <cellStyle name="style1395065387711" xfId="154"/>
    <cellStyle name="style1395065387711 2" xfId="260"/>
    <cellStyle name="style1395065387820" xfId="155"/>
    <cellStyle name="style1395065387820 2" xfId="261"/>
    <cellStyle name="style1395065388023" xfId="156"/>
    <cellStyle name="style1395065388023 2" xfId="262"/>
    <cellStyle name="style1395065388429" xfId="157"/>
    <cellStyle name="style1395065388429 2" xfId="263"/>
    <cellStyle name="style1395065388554" xfId="158"/>
    <cellStyle name="style1395065388554 2" xfId="264"/>
    <cellStyle name="style1395065388757" xfId="159"/>
    <cellStyle name="style1395065388757 2" xfId="265"/>
    <cellStyle name="style1421252534878" xfId="179"/>
    <cellStyle name="style1421252534878 2" xfId="266"/>
    <cellStyle name="style1421252535081" xfId="180"/>
    <cellStyle name="style1421252535081 2" xfId="267"/>
    <cellStyle name="style1421252535237" xfId="181"/>
    <cellStyle name="style1421252535237 2" xfId="268"/>
    <cellStyle name="style1421252535347" xfId="182"/>
    <cellStyle name="style1421252535347 2" xfId="269"/>
    <cellStyle name="style1421252535472" xfId="183"/>
    <cellStyle name="style1421252535472 2" xfId="270"/>
    <cellStyle name="style1421252535597" xfId="184"/>
    <cellStyle name="style1421252535597 2" xfId="271"/>
    <cellStyle name="style1421252535737" xfId="185"/>
    <cellStyle name="style1421252535737 2" xfId="272"/>
    <cellStyle name="style1421252535893" xfId="186"/>
    <cellStyle name="style1421252535893 2" xfId="273"/>
    <cellStyle name="style1421252536143" xfId="187"/>
    <cellStyle name="style1421252536143 2" xfId="274"/>
    <cellStyle name="style1421252536268" xfId="188"/>
    <cellStyle name="style1421252536268 2" xfId="275"/>
    <cellStyle name="style1421252536378" xfId="189"/>
    <cellStyle name="style1421252536378 2" xfId="276"/>
    <cellStyle name="style1421252536518" xfId="190"/>
    <cellStyle name="style1421252536518 2" xfId="277"/>
    <cellStyle name="style1421252536628" xfId="191"/>
    <cellStyle name="style1421252536628 2" xfId="278"/>
    <cellStyle name="style1421252536737" xfId="192"/>
    <cellStyle name="style1421252536737 2" xfId="279"/>
    <cellStyle name="style1421252536924" xfId="193"/>
    <cellStyle name="style1421252536924 2" xfId="280"/>
    <cellStyle name="style1421252537049" xfId="194"/>
    <cellStyle name="style1421252537049 2" xfId="281"/>
    <cellStyle name="style1421252537143" xfId="195"/>
    <cellStyle name="style1421252537143 2" xfId="282"/>
    <cellStyle name="style1421252537253" xfId="196"/>
    <cellStyle name="style1421252537253 2" xfId="283"/>
    <cellStyle name="style1421252537440" xfId="197"/>
    <cellStyle name="style1421252537440 2" xfId="284"/>
    <cellStyle name="style1421252537565" xfId="198"/>
    <cellStyle name="style1421252537565 2" xfId="285"/>
    <cellStyle name="style1421252537690" xfId="199"/>
    <cellStyle name="style1421252537690 2" xfId="286"/>
    <cellStyle name="style1421252537815" xfId="200"/>
    <cellStyle name="style1421252537815 2" xfId="287"/>
    <cellStyle name="style1421252537940" xfId="201"/>
    <cellStyle name="style1421252537940 2" xfId="288"/>
    <cellStyle name="style1421252538112" xfId="202"/>
    <cellStyle name="style1421252538112 2" xfId="289"/>
    <cellStyle name="style1421252538237" xfId="203"/>
    <cellStyle name="style1421252538237 2" xfId="290"/>
    <cellStyle name="style1421252538362" xfId="204"/>
    <cellStyle name="style1421252538362 2" xfId="291"/>
    <cellStyle name="style1421252538502" xfId="205"/>
    <cellStyle name="style1421252538502 2" xfId="292"/>
    <cellStyle name="style1421252538752" xfId="206"/>
    <cellStyle name="style1421252538752 2" xfId="293"/>
    <cellStyle name="style1421252538846" xfId="207"/>
    <cellStyle name="style1421252538846 2" xfId="294"/>
    <cellStyle name="style1421252538955" xfId="208"/>
    <cellStyle name="style1421252538955 2" xfId="295"/>
    <cellStyle name="style1421252539049" xfId="209"/>
    <cellStyle name="style1421252539049 2" xfId="296"/>
    <cellStyle name="style1421252539174" xfId="210"/>
    <cellStyle name="style1421252539174 2" xfId="297"/>
    <cellStyle name="style1421252539283" xfId="211"/>
    <cellStyle name="style1421252539283 2" xfId="298"/>
    <cellStyle name="style1421252539393" xfId="212"/>
    <cellStyle name="style1421252539393 2" xfId="299"/>
    <cellStyle name="style1421252539502" xfId="213"/>
    <cellStyle name="style1421252539502 2" xfId="300"/>
    <cellStyle name="style1421252539612" xfId="214"/>
    <cellStyle name="style1421252539612 2" xfId="301"/>
    <cellStyle name="style1421252540033" xfId="215"/>
    <cellStyle name="style1421252540033 2" xfId="302"/>
    <cellStyle name="style1421252540158" xfId="216"/>
    <cellStyle name="style1421252540158 2" xfId="303"/>
    <cellStyle name="style1421252540315" xfId="217"/>
    <cellStyle name="style1421252540315 2" xfId="304"/>
    <cellStyle name="style1421252540424" xfId="218"/>
    <cellStyle name="style1421252540424 2" xfId="305"/>
    <cellStyle name="style1496321432294" xfId="306"/>
    <cellStyle name="style1496321432326" xfId="307"/>
    <cellStyle name="style1496321432372" xfId="308"/>
    <cellStyle name="style1496321432404" xfId="309"/>
    <cellStyle name="style1496321432451" xfId="310"/>
    <cellStyle name="style1496321432560" xfId="311"/>
    <cellStyle name="style1496321432716" xfId="312"/>
    <cellStyle name="style1496321432763" xfId="313"/>
    <cellStyle name="style1496321432794" xfId="314"/>
    <cellStyle name="style1516826073517" xfId="316"/>
    <cellStyle name="Texto de Aviso" xfId="44" builtinId="11" customBuiltin="1"/>
    <cellStyle name="Texto de Aviso 2" xfId="115"/>
    <cellStyle name="Texto Explicativo" xfId="45" builtinId="53" customBuiltin="1"/>
    <cellStyle name="Texto Explicativo 2" xfId="116"/>
    <cellStyle name="TITCOLUNA" xfId="77"/>
    <cellStyle name="Título" xfId="46" builtinId="15" customBuiltin="1"/>
    <cellStyle name="Título 2" xfId="117"/>
    <cellStyle name="Total" xfId="47" builtinId="25" customBuiltin="1"/>
    <cellStyle name="Total 2" xfId="118"/>
    <cellStyle name="Verificar Célula" xfId="48" builtinId="23" customBuiltin="1"/>
    <cellStyle name="Verificar Célula 2" xfId="119"/>
    <cellStyle name="Vírgula 2" xfId="49"/>
    <cellStyle name="Vírgula 2 2" xfId="160"/>
    <cellStyle name="Vírgula 3" xfId="55"/>
    <cellStyle name="Vírgula 4" xfId="56"/>
    <cellStyle name="Vírgula 4 2" xfId="161"/>
  </cellStyles>
  <dxfs count="22">
    <dxf>
      <font>
        <condense val="0"/>
        <extend val="0"/>
        <color rgb="FF9C0006"/>
      </font>
      <fill>
        <patternFill>
          <bgColor rgb="FFFFEFF1"/>
        </patternFill>
      </fill>
    </dxf>
    <dxf>
      <font>
        <condense val="0"/>
        <extend val="0"/>
        <color rgb="FF9C0006"/>
      </font>
      <fill>
        <patternFill>
          <bgColor rgb="FFFFEFF1"/>
        </patternFill>
      </fill>
    </dxf>
    <dxf>
      <font>
        <condense val="0"/>
        <extend val="0"/>
        <color rgb="FF006100"/>
      </font>
      <fill>
        <patternFill>
          <bgColor rgb="FFE5FFE5"/>
        </patternFill>
      </fill>
    </dxf>
    <dxf>
      <font>
        <condense val="0"/>
        <extend val="0"/>
        <color rgb="FF9C0006"/>
      </font>
      <fill>
        <patternFill>
          <bgColor rgb="FFFFEFF1"/>
        </patternFill>
      </fill>
    </dxf>
    <dxf>
      <font>
        <condense val="0"/>
        <extend val="0"/>
        <color rgb="FF006100"/>
      </font>
      <fill>
        <patternFill>
          <bgColor rgb="FFE5FFE5"/>
        </patternFill>
      </fill>
    </dxf>
    <dxf>
      <border>
        <left style="dashed">
          <color theme="0" tint="-0.24994659260841701"/>
        </lef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
      <border>
        <left style="dashed">
          <color theme="0" tint="-0.24994659260841701"/>
        </left>
        <right/>
        <top style="thin">
          <color theme="0" tint="-0.24994659260841701"/>
        </top>
        <bottom style="thin">
          <color theme="0" tint="-0.24994659260841701"/>
        </bottom>
        <vertical/>
        <horizontal/>
      </border>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CC0000"/>
      <rgbColor rgb="00008080"/>
      <rgbColor rgb="00C0C0C0"/>
      <rgbColor rgb="00808080"/>
      <rgbColor rgb="005F5F5F"/>
      <rgbColor rgb="00993366"/>
      <rgbColor rgb="00FFFFCC"/>
      <rgbColor rgb="00CCFFFF"/>
      <rgbColor rgb="00660066"/>
      <rgbColor rgb="00FF8080"/>
      <rgbColor rgb="000066CC"/>
      <rgbColor rgb="00CCCCFF"/>
      <rgbColor rgb="00EAEAEA"/>
      <rgbColor rgb="00FFE8D1"/>
      <rgbColor rgb="00FFFF00"/>
      <rgbColor rgb="00FFF2E5"/>
      <rgbColor rgb="00FF9966"/>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DF9707"/>
      <rgbColor rgb="00333399"/>
      <rgbColor rgb="00333333"/>
    </indexedColors>
    <mruColors>
      <color rgb="FF008080"/>
      <color rgb="FF333333"/>
      <color rgb="FF9C0000"/>
      <color rgb="FFFFC7CE"/>
      <color rgb="FF9C0006"/>
      <color rgb="FFFF9999"/>
      <color rgb="FFFFFFCC"/>
      <color rgb="FF1F497D"/>
      <color rgb="FFD3EEFF"/>
      <color rgb="FFFFEFF1"/>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2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2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23.xml"/></Relationships>
</file>

<file path=xl/charts/_rels/chart13.xml.rels><?xml version="1.0" encoding="UTF-8" standalone="yes"?>
<Relationships xmlns="http://schemas.openxmlformats.org/package/2006/relationships"><Relationship Id="rId1" Type="http://schemas.openxmlformats.org/officeDocument/2006/relationships/chartUserShapes" Target="../drawings/drawing24.xml"/></Relationships>
</file>

<file path=xl/charts/_rels/chart14.xml.rels><?xml version="1.0" encoding="UTF-8" standalone="yes"?>
<Relationships xmlns="http://schemas.openxmlformats.org/package/2006/relationships"><Relationship Id="rId1" Type="http://schemas.openxmlformats.org/officeDocument/2006/relationships/chartUserShapes" Target="../drawings/drawing27.xml"/></Relationships>
</file>

<file path=xl/charts/_rels/chart16.xml.rels><?xml version="1.0" encoding="UTF-8" standalone="yes"?>
<Relationships xmlns="http://schemas.openxmlformats.org/package/2006/relationships"><Relationship Id="rId1" Type="http://schemas.openxmlformats.org/officeDocument/2006/relationships/chartUserShapes" Target="../drawings/drawing28.xml"/></Relationships>
</file>

<file path=xl/charts/_rels/chart17.xml.rels><?xml version="1.0" encoding="UTF-8" standalone="yes"?>
<Relationships xmlns="http://schemas.openxmlformats.org/package/2006/relationships"><Relationship Id="rId1" Type="http://schemas.openxmlformats.org/officeDocument/2006/relationships/chartUserShapes" Target="../drawings/drawing29.xml"/></Relationships>
</file>

<file path=xl/charts/_rels/chart18.xml.rels><?xml version="1.0" encoding="UTF-8" standalone="yes"?>
<Relationships xmlns="http://schemas.openxmlformats.org/package/2006/relationships"><Relationship Id="rId1" Type="http://schemas.openxmlformats.org/officeDocument/2006/relationships/chartUserShapes" Target="../drawings/drawing30.xml"/></Relationships>
</file>

<file path=xl/charts/_rels/chart19.xml.rels><?xml version="1.0" encoding="UTF-8" standalone="yes"?>
<Relationships xmlns="http://schemas.openxmlformats.org/package/2006/relationships"><Relationship Id="rId1" Type="http://schemas.openxmlformats.org/officeDocument/2006/relationships/chartUserShapes" Target="../drawings/drawing31.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047847222222461"/>
          <c:y val="2.0442129629630001E-2"/>
        </c:manualLayout>
      </c:layout>
      <c:overlay val="0"/>
      <c:spPr>
        <a:noFill/>
        <a:ln w="25400">
          <a:noFill/>
        </a:ln>
      </c:spPr>
    </c:title>
    <c:autoTitleDeleted val="0"/>
    <c:plotArea>
      <c:layout>
        <c:manualLayout>
          <c:layoutTarget val="inner"/>
          <c:xMode val="edge"/>
          <c:yMode val="edge"/>
          <c:x val="0.11375625000000029"/>
          <c:y val="0.1825157407407435"/>
          <c:w val="0.91185410334346562"/>
          <c:h val="0.55717361111111108"/>
        </c:manualLayout>
      </c:layout>
      <c:barChart>
        <c:barDir val="col"/>
        <c:grouping val="clustered"/>
        <c:varyColors val="0"/>
        <c:ser>
          <c:idx val="0"/>
          <c:order val="0"/>
          <c:tx>
            <c:strRef>
              <c:f>'9lay_off'!$C$11:$D$11</c:f>
              <c:strCache>
                <c:ptCount val="1"/>
                <c:pt idx="0">
                  <c:v>estabelecimentos</c:v>
                </c:pt>
              </c:strCache>
            </c:strRef>
          </c:tx>
          <c:spPr>
            <a:ln w="25400">
              <a:solidFill>
                <a:schemeClr val="tx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2017</c:v>
                  </c:pt>
                  <c:pt idx="12">
                    <c:v>2018</c:v>
                  </c:pt>
                </c:lvl>
              </c:multiLvlStrCache>
            </c:multiLvlStrRef>
          </c:cat>
          <c:val>
            <c:numRef>
              <c:f>'9lay_off'!$E$12:$Q$12</c:f>
              <c:numCache>
                <c:formatCode>0</c:formatCode>
                <c:ptCount val="13"/>
                <c:pt idx="0">
                  <c:v>87</c:v>
                </c:pt>
                <c:pt idx="1">
                  <c:v>78</c:v>
                </c:pt>
                <c:pt idx="2">
                  <c:v>66</c:v>
                </c:pt>
                <c:pt idx="3">
                  <c:v>61</c:v>
                </c:pt>
                <c:pt idx="4">
                  <c:v>45</c:v>
                </c:pt>
                <c:pt idx="5">
                  <c:v>39</c:v>
                </c:pt>
                <c:pt idx="6">
                  <c:v>39</c:v>
                </c:pt>
                <c:pt idx="7">
                  <c:v>32</c:v>
                </c:pt>
                <c:pt idx="8">
                  <c:v>29</c:v>
                </c:pt>
                <c:pt idx="9">
                  <c:v>24</c:v>
                </c:pt>
                <c:pt idx="10">
                  <c:v>42</c:v>
                </c:pt>
                <c:pt idx="11">
                  <c:v>49</c:v>
                </c:pt>
                <c:pt idx="12">
                  <c:v>48</c:v>
                </c:pt>
              </c:numCache>
            </c:numRef>
          </c:val>
        </c:ser>
        <c:dLbls>
          <c:showLegendKey val="0"/>
          <c:showVal val="0"/>
          <c:showCatName val="0"/>
          <c:showSerName val="0"/>
          <c:showPercent val="0"/>
          <c:showBubbleSize val="0"/>
        </c:dLbls>
        <c:gapWidth val="150"/>
        <c:axId val="112457984"/>
        <c:axId val="113746688"/>
      </c:barChart>
      <c:catAx>
        <c:axId val="112457984"/>
        <c:scaling>
          <c:orientation val="minMax"/>
        </c:scaling>
        <c:delete val="0"/>
        <c:axPos val="b"/>
        <c:numFmt formatCode="General" sourceLinked="1"/>
        <c:majorTickMark val="none"/>
        <c:minorTickMark val="none"/>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13746688"/>
        <c:crosses val="autoZero"/>
        <c:auto val="1"/>
        <c:lblAlgn val="ctr"/>
        <c:lblOffset val="100"/>
        <c:tickLblSkip val="1"/>
        <c:tickMarkSkip val="1"/>
        <c:noMultiLvlLbl val="0"/>
      </c:catAx>
      <c:valAx>
        <c:axId val="1137466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12457984"/>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sexo</a:t>
            </a:r>
          </a:p>
        </c:rich>
      </c:tx>
      <c:layout>
        <c:manualLayout>
          <c:xMode val="edge"/>
          <c:yMode val="edge"/>
          <c:x val="0.39107197925466863"/>
          <c:y val="5.6803307963070558E-2"/>
        </c:manualLayout>
      </c:layout>
      <c:overlay val="0"/>
      <c:spPr>
        <a:noFill/>
        <a:ln w="25400">
          <a:noFill/>
        </a:ln>
      </c:spPr>
    </c:title>
    <c:autoTitleDeleted val="0"/>
    <c:plotArea>
      <c:layout>
        <c:manualLayout>
          <c:layoutTarget val="inner"/>
          <c:xMode val="edge"/>
          <c:yMode val="edge"/>
          <c:x val="0.28422775778271936"/>
          <c:y val="0.25193893811674128"/>
          <c:w val="0.68682615202571895"/>
          <c:h val="0.66089096625964239"/>
        </c:manualLayout>
      </c:layout>
      <c:barChart>
        <c:barDir val="bar"/>
        <c:grouping val="clustered"/>
        <c:varyColors val="0"/>
        <c:ser>
          <c:idx val="0"/>
          <c:order val="0"/>
          <c:tx>
            <c:v>sexo</c:v>
          </c:tx>
          <c:spPr>
            <a:solidFill>
              <a:schemeClr val="bg1">
                <a:lumMod val="65000"/>
                <a:alpha val="91000"/>
              </a:schemeClr>
            </a:solidFill>
            <a:ln w="12700">
              <a:solidFill>
                <a:srgbClr val="808080"/>
              </a:solidFill>
              <a:prstDash val="solid"/>
            </a:ln>
          </c:spPr>
          <c:invertIfNegative val="0"/>
          <c:dPt>
            <c:idx val="0"/>
            <c:invertIfNegative val="0"/>
            <c:bubble3D val="0"/>
            <c:spPr>
              <a:solidFill>
                <a:schemeClr val="bg1">
                  <a:lumMod val="85000"/>
                  <a:alpha val="91000"/>
                </a:schemeClr>
              </a:solidFill>
              <a:ln w="12700">
                <a:solidFill>
                  <a:schemeClr val="bg1">
                    <a:lumMod val="85000"/>
                  </a:schemeClr>
                </a:solidFill>
                <a:prstDash val="solid"/>
              </a:ln>
            </c:spPr>
          </c:dPt>
          <c:dLbls>
            <c:dLbl>
              <c:idx val="0"/>
              <c:layout>
                <c:manualLayout>
                  <c:x val="0"/>
                  <c:y val="0"/>
                </c:manualLayout>
              </c:layout>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nchor="ctr" anchorCtr="0"/>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nchor="ctr" anchorCtr="0"/>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2"/>
              <c:pt idx="0">
                <c:v> Feminino</c:v>
              </c:pt>
              <c:pt idx="1">
                <c:v> Masculino</c:v>
              </c:pt>
            </c:strLit>
          </c:cat>
          <c:val>
            <c:numLit>
              <c:formatCode>General</c:formatCode>
              <c:ptCount val="2"/>
              <c:pt idx="0">
                <c:v>112506</c:v>
              </c:pt>
              <c:pt idx="1">
                <c:v>107537</c:v>
              </c:pt>
            </c:numLit>
          </c:val>
        </c:ser>
        <c:dLbls>
          <c:showLegendKey val="0"/>
          <c:showVal val="0"/>
          <c:showCatName val="0"/>
          <c:showSerName val="0"/>
          <c:showPercent val="0"/>
          <c:showBubbleSize val="0"/>
        </c:dLbls>
        <c:gapWidth val="120"/>
        <c:axId val="275590144"/>
        <c:axId val="275599360"/>
      </c:barChart>
      <c:catAx>
        <c:axId val="275590144"/>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75599360"/>
        <c:crosses val="autoZero"/>
        <c:auto val="1"/>
        <c:lblAlgn val="ctr"/>
        <c:lblOffset val="100"/>
        <c:tickLblSkip val="1"/>
        <c:tickMarkSkip val="1"/>
        <c:noMultiLvlLbl val="0"/>
      </c:catAx>
      <c:valAx>
        <c:axId val="275599360"/>
        <c:scaling>
          <c:orientation val="minMax"/>
          <c:max val="200000"/>
        </c:scaling>
        <c:delete val="1"/>
        <c:axPos val="b"/>
        <c:majorGridlines>
          <c:spPr>
            <a:ln w="3175">
              <a:solidFill>
                <a:srgbClr val="FFF2E5"/>
              </a:solidFill>
              <a:prstDash val="sysDash"/>
            </a:ln>
          </c:spPr>
        </c:majorGridlines>
        <c:numFmt formatCode="General" sourceLinked="1"/>
        <c:majorTickMark val="out"/>
        <c:minorTickMark val="none"/>
        <c:tickLblPos val="none"/>
        <c:crossAx val="275590144"/>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rgbClr val="333333"/>
                </a:solidFill>
                <a:latin typeface="Arial"/>
                <a:ea typeface="Arial"/>
                <a:cs typeface="Arial"/>
              </a:defRPr>
            </a:pPr>
            <a:r>
              <a:rPr lang="pt-PT"/>
              <a:t>... por grupo etário </a:t>
            </a:r>
          </a:p>
        </c:rich>
      </c:tx>
      <c:layout>
        <c:manualLayout>
          <c:xMode val="edge"/>
          <c:yMode val="edge"/>
          <c:x val="0.45047851630227398"/>
          <c:y val="2.9868411235183037E-2"/>
        </c:manualLayout>
      </c:layout>
      <c:overlay val="0"/>
      <c:spPr>
        <a:noFill/>
        <a:ln w="25400">
          <a:noFill/>
        </a:ln>
      </c:spPr>
    </c:title>
    <c:autoTitleDeleted val="0"/>
    <c:plotArea>
      <c:layout>
        <c:manualLayout>
          <c:layoutTarget val="inner"/>
          <c:xMode val="edge"/>
          <c:yMode val="edge"/>
          <c:x val="0.38758407553172713"/>
          <c:y val="0.1245136186770428"/>
          <c:w val="0.5632423025569"/>
          <c:h val="0.81076438567995457"/>
        </c:manualLayout>
      </c:layout>
      <c:barChart>
        <c:barDir val="bar"/>
        <c:grouping val="clustered"/>
        <c:varyColors val="0"/>
        <c:ser>
          <c:idx val="0"/>
          <c:order val="0"/>
          <c:tx>
            <c:v>idade</c:v>
          </c:tx>
          <c:spPr>
            <a:solidFill>
              <a:srgbClr val="C0C0C0"/>
            </a:solidFill>
            <a:ln w="12700">
              <a:solidFill>
                <a:srgbClr val="808080"/>
              </a:solidFill>
              <a:prstDash val="solid"/>
            </a:ln>
          </c:spPr>
          <c:invertIfNegative val="0"/>
          <c:dLbls>
            <c:dLbl>
              <c:idx val="0"/>
              <c:layout>
                <c:manualLayout>
                  <c:x val="-7.3368539775902014E-3"/>
                  <c:y val="8.9336887363787726E-3"/>
                </c:manualLayout>
              </c:layout>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0"/>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1"/>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2"/>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3"/>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4"/>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5"/>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6"/>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7"/>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8"/>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dLbl>
              <c:idx val="19"/>
              <c:numFmt formatCode="#,##0" sourceLinked="0"/>
              <c:spPr>
                <a:noFill/>
                <a:ln w="25400">
                  <a:noFill/>
                </a:ln>
              </c:spPr>
              <c:txPr>
                <a:bodyPr/>
                <a:lstStyle/>
                <a:p>
                  <a:pPr>
                    <a:defRPr sz="700" b="1" i="0" u="none" strike="noStrike" baseline="0">
                      <a:solidFill>
                        <a:srgbClr val="333333"/>
                      </a:solidFill>
                      <a:latin typeface="Arial"/>
                      <a:ea typeface="Arial"/>
                      <a:cs typeface="Arial"/>
                    </a:defRPr>
                  </a:pPr>
                  <a:endParaRPr lang="pt-PT"/>
                </a:p>
              </c:txPr>
              <c:dLblPos val="outEnd"/>
              <c:showLegendKey val="0"/>
              <c:showVal val="1"/>
              <c:showCatName val="0"/>
              <c:showSerName val="0"/>
              <c:showPercent val="0"/>
              <c:showBubbleSize val="0"/>
            </c:dLbl>
            <c:numFmt formatCode="#,##0" sourceLinked="0"/>
            <c:spPr>
              <a:noFill/>
              <a:ln w="25400">
                <a:noFill/>
              </a:ln>
            </c:spPr>
            <c:txPr>
              <a:bodyPr/>
              <a:lstStyle/>
              <a:p>
                <a:pPr>
                  <a:defRPr sz="700" b="1" i="0" u="none" strike="noStrike" baseline="0">
                    <a:solidFill>
                      <a:srgbClr val="969696"/>
                    </a:solidFill>
                    <a:latin typeface="Arial"/>
                    <a:ea typeface="Arial"/>
                    <a:cs typeface="Arial"/>
                  </a:defRPr>
                </a:pPr>
                <a:endParaRPr lang="pt-PT"/>
              </a:p>
            </c:txPr>
            <c:dLblPos val="outEnd"/>
            <c:showLegendKey val="0"/>
            <c:showVal val="1"/>
            <c:showCatName val="0"/>
            <c:showSerName val="0"/>
            <c:showPercent val="0"/>
            <c:showBubbleSize val="0"/>
            <c:showLeaderLines val="0"/>
          </c:dLbls>
          <c:cat>
            <c:strLit>
              <c:ptCount val="13"/>
              <c:pt idx="0">
                <c:v>&lt;18 anos</c:v>
              </c:pt>
              <c:pt idx="1">
                <c:v>18 anos</c:v>
              </c:pt>
              <c:pt idx="2">
                <c:v>19 anos</c:v>
              </c:pt>
              <c:pt idx="3">
                <c:v>20 a 24 anos</c:v>
              </c:pt>
              <c:pt idx="4">
                <c:v>25 a 29 anos</c:v>
              </c:pt>
              <c:pt idx="5">
                <c:v>30 a 34 anos</c:v>
              </c:pt>
              <c:pt idx="6">
                <c:v>35 a 39 anos</c:v>
              </c:pt>
              <c:pt idx="7">
                <c:v>40 a 44 anos</c:v>
              </c:pt>
              <c:pt idx="8">
                <c:v>45 a 49 anos</c:v>
              </c:pt>
              <c:pt idx="9">
                <c:v>50 a 54 anos</c:v>
              </c:pt>
              <c:pt idx="10">
                <c:v>55 a 59 anos</c:v>
              </c:pt>
              <c:pt idx="11">
                <c:v>60 a 64 anos</c:v>
              </c:pt>
              <c:pt idx="12">
                <c:v>&gt;=65 anos</c:v>
              </c:pt>
            </c:strLit>
          </c:cat>
          <c:val>
            <c:numLit>
              <c:formatCode>General</c:formatCode>
              <c:ptCount val="13"/>
              <c:pt idx="0">
                <c:v>70784</c:v>
              </c:pt>
              <c:pt idx="1">
                <c:v>4018</c:v>
              </c:pt>
              <c:pt idx="2">
                <c:v>3825</c:v>
              </c:pt>
              <c:pt idx="3">
                <c:v>13511</c:v>
              </c:pt>
              <c:pt idx="4">
                <c:v>11134</c:v>
              </c:pt>
              <c:pt idx="5">
                <c:v>11719</c:v>
              </c:pt>
              <c:pt idx="6">
                <c:v>13306</c:v>
              </c:pt>
              <c:pt idx="7">
                <c:v>15916</c:v>
              </c:pt>
              <c:pt idx="8">
                <c:v>17436</c:v>
              </c:pt>
              <c:pt idx="9">
                <c:v>19685</c:v>
              </c:pt>
              <c:pt idx="10">
                <c:v>19912</c:v>
              </c:pt>
              <c:pt idx="11">
                <c:v>14396</c:v>
              </c:pt>
              <c:pt idx="12">
                <c:v>4401</c:v>
              </c:pt>
            </c:numLit>
          </c:val>
        </c:ser>
        <c:dLbls>
          <c:showLegendKey val="0"/>
          <c:showVal val="0"/>
          <c:showCatName val="0"/>
          <c:showSerName val="0"/>
          <c:showPercent val="0"/>
          <c:showBubbleSize val="0"/>
        </c:dLbls>
        <c:gapWidth val="30"/>
        <c:axId val="282657536"/>
        <c:axId val="283484928"/>
      </c:barChart>
      <c:catAx>
        <c:axId val="282657536"/>
        <c:scaling>
          <c:orientation val="minMax"/>
        </c:scaling>
        <c:delete val="0"/>
        <c:axPos val="l"/>
        <c:numFmt formatCode="General" sourceLinked="1"/>
        <c:majorTickMark val="out"/>
        <c:minorTickMark val="none"/>
        <c:tickLblPos val="nextTo"/>
        <c:spPr>
          <a:ln w="9525">
            <a:noFill/>
          </a:ln>
        </c:spPr>
        <c:txPr>
          <a:bodyPr rot="0" vert="horz"/>
          <a:lstStyle/>
          <a:p>
            <a:pPr>
              <a:defRPr sz="600" b="0" i="0" u="none" strike="noStrike" baseline="0">
                <a:solidFill>
                  <a:srgbClr val="333333"/>
                </a:solidFill>
                <a:latin typeface="Arial"/>
                <a:ea typeface="Arial"/>
                <a:cs typeface="Arial"/>
              </a:defRPr>
            </a:pPr>
            <a:endParaRPr lang="pt-PT"/>
          </a:p>
        </c:txPr>
        <c:crossAx val="283484928"/>
        <c:crosses val="autoZero"/>
        <c:auto val="1"/>
        <c:lblAlgn val="ctr"/>
        <c:lblOffset val="100"/>
        <c:tickLblSkip val="1"/>
        <c:tickMarkSkip val="1"/>
        <c:noMultiLvlLbl val="0"/>
      </c:catAx>
      <c:valAx>
        <c:axId val="283484928"/>
        <c:scaling>
          <c:orientation val="minMax"/>
          <c:max val="140000"/>
          <c:min val="0"/>
        </c:scaling>
        <c:delete val="0"/>
        <c:axPos val="b"/>
        <c:majorGridlines>
          <c:spPr>
            <a:ln w="3175">
              <a:solidFill>
                <a:srgbClr val="FFF2E5"/>
              </a:solidFill>
              <a:prstDash val="sysDash"/>
            </a:ln>
          </c:spPr>
        </c:majorGridlines>
        <c:numFmt formatCode="General"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282657536"/>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700" b="1" i="0" u="none" strike="noStrike" baseline="0">
                <a:solidFill>
                  <a:schemeClr val="accent1"/>
                </a:solidFill>
                <a:latin typeface="Arial"/>
                <a:ea typeface="Arial"/>
                <a:cs typeface="Arial"/>
              </a:defRPr>
            </a:pPr>
            <a:r>
              <a:rPr lang="pt-PT">
                <a:solidFill>
                  <a:schemeClr val="accent1"/>
                </a:solidFill>
              </a:rPr>
              <a:t>... por centro distrital</a:t>
            </a:r>
          </a:p>
        </c:rich>
      </c:tx>
      <c:layout>
        <c:manualLayout>
          <c:xMode val="edge"/>
          <c:yMode val="edge"/>
          <c:x val="0.23284296779975672"/>
          <c:y val="7.3265392234690016E-2"/>
        </c:manualLayout>
      </c:layout>
      <c:overlay val="0"/>
      <c:spPr>
        <a:noFill/>
        <a:ln w="25400">
          <a:noFill/>
        </a:ln>
      </c:spPr>
    </c:title>
    <c:autoTitleDeleted val="0"/>
    <c:plotArea>
      <c:layout>
        <c:manualLayout>
          <c:layoutTarget val="inner"/>
          <c:xMode val="edge"/>
          <c:yMode val="edge"/>
          <c:x val="0.41081417121573816"/>
          <c:y val="0.14771786102494774"/>
          <c:w val="0.5373663657895843"/>
          <c:h val="0.83811046241738762"/>
        </c:manualLayout>
      </c:layout>
      <c:barChart>
        <c:barDir val="bar"/>
        <c:grouping val="clustered"/>
        <c:varyColors val="0"/>
        <c:ser>
          <c:idx val="0"/>
          <c:order val="0"/>
          <c:spPr>
            <a:solidFill>
              <a:schemeClr val="tx2"/>
            </a:solidFill>
            <a:ln w="12700">
              <a:solidFill>
                <a:schemeClr val="tx2"/>
              </a:solidFill>
              <a:prstDash val="solid"/>
            </a:ln>
          </c:spPr>
          <c:invertIfNegative val="0"/>
          <c:cat>
            <c:strRef>
              <c:f>'18ssocial'!$C$9:$C$28</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'18ssocial'!$J$9:$J$28</c:f>
              <c:numCache>
                <c:formatCode>#,##0</c:formatCode>
                <c:ptCount val="20"/>
                <c:pt idx="0">
                  <c:v>4920</c:v>
                </c:pt>
                <c:pt idx="1">
                  <c:v>1668</c:v>
                </c:pt>
                <c:pt idx="2">
                  <c:v>3181</c:v>
                </c:pt>
                <c:pt idx="3">
                  <c:v>952</c:v>
                </c:pt>
                <c:pt idx="4">
                  <c:v>1708</c:v>
                </c:pt>
                <c:pt idx="5">
                  <c:v>3636</c:v>
                </c:pt>
                <c:pt idx="6">
                  <c:v>1397</c:v>
                </c:pt>
                <c:pt idx="7">
                  <c:v>2732</c:v>
                </c:pt>
                <c:pt idx="8">
                  <c:v>1308</c:v>
                </c:pt>
                <c:pt idx="9">
                  <c:v>2100</c:v>
                </c:pt>
                <c:pt idx="10">
                  <c:v>17480</c:v>
                </c:pt>
                <c:pt idx="11">
                  <c:v>1285</c:v>
                </c:pt>
                <c:pt idx="12">
                  <c:v>30701</c:v>
                </c:pt>
                <c:pt idx="13">
                  <c:v>2523</c:v>
                </c:pt>
                <c:pt idx="14">
                  <c:v>8710</c:v>
                </c:pt>
                <c:pt idx="15">
                  <c:v>1223</c:v>
                </c:pt>
                <c:pt idx="16">
                  <c:v>2874</c:v>
                </c:pt>
                <c:pt idx="17">
                  <c:v>3655</c:v>
                </c:pt>
                <c:pt idx="18">
                  <c:v>6553</c:v>
                </c:pt>
                <c:pt idx="19">
                  <c:v>1729</c:v>
                </c:pt>
              </c:numCache>
            </c:numRef>
          </c:val>
        </c:ser>
        <c:dLbls>
          <c:showLegendKey val="0"/>
          <c:showVal val="0"/>
          <c:showCatName val="0"/>
          <c:showSerName val="0"/>
          <c:showPercent val="0"/>
          <c:showBubbleSize val="0"/>
        </c:dLbls>
        <c:gapWidth val="30"/>
        <c:axId val="304522752"/>
        <c:axId val="304524672"/>
      </c:barChart>
      <c:catAx>
        <c:axId val="304522752"/>
        <c:scaling>
          <c:orientation val="maxMin"/>
        </c:scaling>
        <c:delete val="0"/>
        <c:axPos val="l"/>
        <c:numFmt formatCode="General" sourceLinked="1"/>
        <c:majorTickMark val="out"/>
        <c:minorTickMark val="none"/>
        <c:tickLblPos val="nextTo"/>
        <c:spPr>
          <a:ln w="9525">
            <a:noFill/>
          </a:ln>
        </c:spPr>
        <c:txPr>
          <a:bodyPr rot="0" vert="horz"/>
          <a:lstStyle/>
          <a:p>
            <a:pPr>
              <a:defRPr sz="600" b="1" i="0" u="none" strike="noStrike" baseline="0">
                <a:solidFill>
                  <a:schemeClr val="accent1"/>
                </a:solidFill>
                <a:latin typeface="Arial"/>
                <a:ea typeface="Arial"/>
                <a:cs typeface="Arial"/>
              </a:defRPr>
            </a:pPr>
            <a:endParaRPr lang="pt-PT"/>
          </a:p>
        </c:txPr>
        <c:crossAx val="304524672"/>
        <c:crosses val="autoZero"/>
        <c:auto val="1"/>
        <c:lblAlgn val="ctr"/>
        <c:lblOffset val="100"/>
        <c:tickLblSkip val="1"/>
        <c:tickMarkSkip val="1"/>
        <c:noMultiLvlLbl val="0"/>
      </c:catAx>
      <c:valAx>
        <c:axId val="304524672"/>
        <c:scaling>
          <c:orientation val="minMax"/>
          <c:max val="35000"/>
          <c:min val="0"/>
        </c:scaling>
        <c:delete val="0"/>
        <c:axPos val="t"/>
        <c:majorGridlines>
          <c:spPr>
            <a:ln w="3175">
              <a:solidFill>
                <a:srgbClr val="FFF2E5"/>
              </a:solidFill>
              <a:prstDash val="sysDash"/>
            </a:ln>
          </c:spPr>
        </c:majorGridlines>
        <c:numFmt formatCode="#,##0" sourceLinked="1"/>
        <c:majorTickMark val="out"/>
        <c:minorTickMark val="none"/>
        <c:tickLblPos val="none"/>
        <c:spPr>
          <a:ln w="9525">
            <a:noFill/>
          </a:ln>
        </c:spPr>
        <c:txPr>
          <a:bodyPr rot="0" vert="horz"/>
          <a:lstStyle/>
          <a:p>
            <a:pPr>
              <a:defRPr sz="700" b="0" i="0" u="none" strike="noStrike" baseline="0">
                <a:solidFill>
                  <a:srgbClr val="333333"/>
                </a:solidFill>
                <a:latin typeface="Arial"/>
                <a:ea typeface="Arial"/>
                <a:cs typeface="Arial"/>
              </a:defRPr>
            </a:pPr>
            <a:endParaRPr lang="pt-PT"/>
          </a:p>
        </c:txPr>
        <c:crossAx val="304522752"/>
        <c:crosses val="autoZero"/>
        <c:crossBetween val="between"/>
      </c:valAx>
      <c:spPr>
        <a:solidFill>
          <a:schemeClr val="accent6"/>
        </a:solidFill>
        <a:ln w="25400">
          <a:noFill/>
        </a:ln>
      </c:spPr>
    </c:plotArea>
    <c:plotVisOnly val="1"/>
    <c:dispBlanksAs val="gap"/>
    <c:showDLblsOverMax val="0"/>
  </c:chart>
  <c:spPr>
    <a:solidFill>
      <a:schemeClr val="accent5"/>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alignWithMargins="0"/>
    <c:pageMargins b="1" l="0.75000000000001465" r="0.75000000000001465" t="1" header="0" footer="0"/>
    <c:pageSetup orientation="portrait"/>
  </c:printSettings>
  <c:userShapes r:id="rId1"/>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5617352614015575E-3"/>
          <c:y val="0"/>
          <c:w val="0.98998887652959489"/>
          <c:h val="0.57699714017843762"/>
        </c:manualLayout>
      </c:layout>
      <c:lineChart>
        <c:grouping val="standard"/>
        <c:varyColors val="0"/>
        <c:ser>
          <c:idx val="0"/>
          <c:order val="0"/>
          <c:spPr>
            <a:ln>
              <a:noFill/>
            </a:ln>
          </c:spPr>
          <c:dLbls>
            <c:dLbl>
              <c:idx val="0"/>
              <c:layout>
                <c:manualLayout>
                  <c:x val="-3.2906904434498521E-2"/>
                  <c:y val="-1.2759863479323619E-2"/>
                </c:manualLayout>
              </c:layout>
              <c:showLegendKey val="0"/>
              <c:showVal val="1"/>
              <c:showCatName val="0"/>
              <c:showSerName val="0"/>
              <c:showPercent val="0"/>
              <c:showBubbleSize val="0"/>
            </c:dLbl>
            <c:dLbl>
              <c:idx val="1"/>
              <c:layout>
                <c:manualLayout>
                  <c:x val="-3.7912524560681289E-2"/>
                  <c:y val="-7.2720694912502201E-3"/>
                </c:manualLayout>
              </c:layout>
              <c:showLegendKey val="0"/>
              <c:showVal val="1"/>
              <c:showCatName val="0"/>
              <c:showSerName val="0"/>
              <c:showPercent val="0"/>
              <c:showBubbleSize val="0"/>
            </c:dLbl>
            <c:dLbl>
              <c:idx val="2"/>
              <c:layout>
                <c:manualLayout>
                  <c:x val="-4.0693333800460724E-2"/>
                  <c:y val="-1.1368757514942427E-2"/>
                </c:manualLayout>
              </c:layout>
              <c:showLegendKey val="0"/>
              <c:showVal val="1"/>
              <c:showCatName val="0"/>
              <c:showSerName val="0"/>
              <c:showPercent val="0"/>
              <c:showBubbleSize val="0"/>
            </c:dLbl>
            <c:dLbl>
              <c:idx val="3"/>
              <c:layout>
                <c:manualLayout>
                  <c:x val="-4.0137218665241926E-2"/>
                  <c:y val="-9.204391059214518E-3"/>
                </c:manualLayout>
              </c:layout>
              <c:showLegendKey val="0"/>
              <c:showVal val="1"/>
              <c:showCatName val="0"/>
              <c:showSerName val="0"/>
              <c:showPercent val="0"/>
              <c:showBubbleSize val="0"/>
            </c:dLbl>
            <c:dLbl>
              <c:idx val="4"/>
              <c:layout>
                <c:manualLayout>
                  <c:x val="-3.9580986748180398E-2"/>
                  <c:y val="-8.0836194058725407E-3"/>
                </c:manualLayout>
              </c:layout>
              <c:showLegendKey val="0"/>
              <c:showVal val="1"/>
              <c:showCatName val="0"/>
              <c:showSerName val="0"/>
              <c:showPercent val="0"/>
              <c:showBubbleSize val="0"/>
            </c:dLbl>
            <c:dLbl>
              <c:idx val="5"/>
              <c:layout>
                <c:manualLayout>
                  <c:x val="-4.0137218665241919E-2"/>
                  <c:y val="-9.6292280683967311E-3"/>
                </c:manualLayout>
              </c:layout>
              <c:showLegendKey val="0"/>
              <c:showVal val="1"/>
              <c:showCatName val="0"/>
              <c:showSerName val="0"/>
              <c:showPercent val="0"/>
              <c:showBubbleSize val="0"/>
            </c:dLbl>
            <c:dLbl>
              <c:idx val="6"/>
              <c:layout>
                <c:manualLayout>
                  <c:x val="-4.0693333800460724E-2"/>
                  <c:y val="-1.0711699074094298E-2"/>
                </c:manualLayout>
              </c:layout>
              <c:showLegendKey val="0"/>
              <c:showVal val="1"/>
              <c:showCatName val="0"/>
              <c:showSerName val="0"/>
              <c:showPercent val="0"/>
              <c:showBubbleSize val="0"/>
            </c:dLbl>
            <c:dLbl>
              <c:idx val="7"/>
              <c:layout>
                <c:manualLayout>
                  <c:x val="-3.9024871612961615E-2"/>
                  <c:y val="-1.0557031056413977E-2"/>
                </c:manualLayout>
              </c:layout>
              <c:showLegendKey val="0"/>
              <c:showVal val="1"/>
              <c:showCatName val="0"/>
              <c:showSerName val="0"/>
              <c:showPercent val="0"/>
              <c:showBubbleSize val="0"/>
            </c:dLbl>
            <c:dLbl>
              <c:idx val="8"/>
              <c:layout>
                <c:manualLayout>
                  <c:x val="-4.0693333800460724E-2"/>
                  <c:y val="-1.2991674674859661E-2"/>
                </c:manualLayout>
              </c:layout>
              <c:showLegendKey val="0"/>
              <c:showVal val="1"/>
              <c:showCatName val="0"/>
              <c:showSerName val="0"/>
              <c:showPercent val="0"/>
              <c:showBubbleSize val="0"/>
            </c:dLbl>
            <c:dLbl>
              <c:idx val="9"/>
              <c:layout>
                <c:manualLayout>
                  <c:x val="-4.0137218665241954E-2"/>
                  <c:y val="-1.4499227606331926E-2"/>
                </c:manualLayout>
              </c:layout>
              <c:showLegendKey val="0"/>
              <c:showVal val="1"/>
              <c:showCatName val="0"/>
              <c:showSerName val="0"/>
              <c:showPercent val="0"/>
              <c:showBubbleSize val="0"/>
            </c:dLbl>
            <c:dLbl>
              <c:idx val="10"/>
              <c:layout>
                <c:manualLayout>
                  <c:x val="-4.0693333800460724E-2"/>
                  <c:y val="-9.204391059214518E-3"/>
                </c:manualLayout>
              </c:layout>
              <c:showLegendKey val="0"/>
              <c:showVal val="1"/>
              <c:showCatName val="0"/>
              <c:showSerName val="0"/>
              <c:showPercent val="0"/>
              <c:showBubbleSize val="0"/>
            </c:dLbl>
            <c:dLbl>
              <c:idx val="11"/>
              <c:layout>
                <c:manualLayout>
                  <c:x val="-4.0137218665241892E-2"/>
                  <c:y val="-1.3184808659721861E-2"/>
                </c:manualLayout>
              </c:layout>
              <c:showLegendKey val="0"/>
              <c:showVal val="1"/>
              <c:showCatName val="0"/>
              <c:showSerName val="0"/>
              <c:showPercent val="0"/>
              <c:showBubbleSize val="0"/>
            </c:dLbl>
            <c:dLbl>
              <c:idx val="12"/>
              <c:layout>
                <c:manualLayout>
                  <c:x val="-4.0693333800460814E-2"/>
                  <c:y val="-1.0247734819580821E-2"/>
                </c:manualLayout>
              </c:layout>
              <c:showLegendKey val="0"/>
              <c:showVal val="1"/>
              <c:showCatName val="0"/>
              <c:showSerName val="0"/>
              <c:showPercent val="0"/>
              <c:showBubbleSize val="0"/>
            </c:dLbl>
            <c:dLbl>
              <c:idx val="13"/>
              <c:layout>
                <c:manualLayout>
                  <c:x val="-3.9024871612961635E-2"/>
                  <c:y val="-5.8031366221283024E-3"/>
                </c:manualLayout>
              </c:layout>
              <c:showLegendKey val="0"/>
              <c:showVal val="1"/>
              <c:showCatName val="0"/>
              <c:showSerName val="0"/>
              <c:showPercent val="0"/>
              <c:showBubbleSize val="0"/>
            </c:dLbl>
            <c:dLbl>
              <c:idx val="14"/>
              <c:layout>
                <c:manualLayout>
                  <c:x val="-3.9580986748180363E-2"/>
                  <c:y val="-8.3156469438430431E-3"/>
                </c:manualLayout>
              </c:layout>
              <c:showLegendKey val="0"/>
              <c:showVal val="1"/>
              <c:showCatName val="0"/>
              <c:showSerName val="0"/>
              <c:showPercent val="0"/>
              <c:showBubbleSize val="0"/>
            </c:dLbl>
            <c:dLbl>
              <c:idx val="15"/>
              <c:layout>
                <c:manualLayout>
                  <c:x val="-4.3474259822082827E-2"/>
                  <c:y val="-3.9483684681477296E-3"/>
                </c:manualLayout>
              </c:layout>
              <c:showLegendKey val="0"/>
              <c:showVal val="1"/>
              <c:showCatName val="0"/>
              <c:showSerName val="0"/>
              <c:showPercent val="0"/>
              <c:showBubbleSize val="0"/>
            </c:dLbl>
            <c:dLbl>
              <c:idx val="16"/>
              <c:layout>
                <c:manualLayout>
                  <c:x val="-3.9580986748180357E-2"/>
                  <c:y val="-6.2669753556319494E-3"/>
                </c:manualLayout>
              </c:layout>
              <c:showLegendKey val="0"/>
              <c:showVal val="1"/>
              <c:showCatName val="0"/>
              <c:showSerName val="0"/>
              <c:showPercent val="0"/>
              <c:showBubbleSize val="0"/>
            </c:dLbl>
            <c:dLbl>
              <c:idx val="17"/>
              <c:layout>
                <c:manualLayout>
                  <c:x val="-4.0137218665241961E-2"/>
                  <c:y val="-1.2760028798864391E-2"/>
                </c:manualLayout>
              </c:layout>
              <c:showLegendKey val="0"/>
              <c:showVal val="1"/>
              <c:showCatName val="0"/>
              <c:showSerName val="0"/>
              <c:showPercent val="0"/>
              <c:showBubbleSize val="0"/>
            </c:dLbl>
            <c:dLbl>
              <c:idx val="18"/>
              <c:layout>
                <c:manualLayout>
                  <c:x val="-4.0693333800460724E-2"/>
                  <c:y val="-7.0400705274413083E-3"/>
                </c:manualLayout>
              </c:layout>
              <c:showLegendKey val="0"/>
              <c:showVal val="1"/>
              <c:showCatName val="0"/>
              <c:showSerName val="0"/>
              <c:showPercent val="0"/>
              <c:showBubbleSize val="0"/>
            </c:dLbl>
            <c:dLbl>
              <c:idx val="19"/>
              <c:layout>
                <c:manualLayout>
                  <c:x val="-1.5829845223481423E-2"/>
                  <c:y val="-1.078898493029379E-2"/>
                </c:manualLayout>
              </c:layout>
              <c:showLegendKey val="0"/>
              <c:showVal val="1"/>
              <c:showCatName val="0"/>
              <c:showSerName val="0"/>
              <c:showPercent val="0"/>
              <c:showBubbleSize val="0"/>
            </c:dLbl>
            <c:numFmt formatCode="0.0" sourceLinked="0"/>
            <c:spPr>
              <a:solidFill>
                <a:srgbClr val="C0C0C0"/>
              </a:solidFill>
              <a:ln w="3175">
                <a:solidFill>
                  <a:srgbClr val="808080"/>
                </a:solidFill>
                <a:prstDash val="solid"/>
              </a:ln>
            </c:spPr>
            <c:txPr>
              <a:bodyPr/>
              <a:lstStyle/>
              <a:p>
                <a:pPr>
                  <a:defRPr sz="700" b="1" i="0" u="none" strike="noStrike" baseline="0">
                    <a:solidFill>
                      <a:schemeClr val="tx2"/>
                    </a:solidFill>
                    <a:latin typeface="Arial"/>
                    <a:ea typeface="Arial"/>
                    <a:cs typeface="Arial"/>
                  </a:defRPr>
                </a:pPr>
                <a:endParaRPr lang="pt-PT"/>
              </a:p>
            </c:txPr>
            <c:showLegendKey val="0"/>
            <c:showVal val="1"/>
            <c:showCatName val="0"/>
            <c:showSerName val="0"/>
            <c:showPercent val="0"/>
            <c:showBubbleSize val="0"/>
            <c:showLeaderLines val="0"/>
          </c:dLbls>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'18ssocial'!$AN$8:$AN$27</c:f>
              <c:numCache>
                <c:formatCode>0.0</c:formatCode>
                <c:ptCount val="20"/>
                <c:pt idx="0">
                  <c:v>123.393290234107</c:v>
                </c:pt>
                <c:pt idx="1">
                  <c:v>114.90095045715501</c:v>
                </c:pt>
                <c:pt idx="2">
                  <c:v>118.4929565753</c:v>
                </c:pt>
                <c:pt idx="3">
                  <c:v>120.65426027397299</c:v>
                </c:pt>
                <c:pt idx="4">
                  <c:v>114.214143007361</c:v>
                </c:pt>
                <c:pt idx="5">
                  <c:v>124.27517401740199</c:v>
                </c:pt>
                <c:pt idx="6">
                  <c:v>108.101130532845</c:v>
                </c:pt>
                <c:pt idx="7">
                  <c:v>122.173010605542</c:v>
                </c:pt>
                <c:pt idx="8">
                  <c:v>111.625260617761</c:v>
                </c:pt>
                <c:pt idx="9">
                  <c:v>120.06067238580999</c:v>
                </c:pt>
                <c:pt idx="10">
                  <c:v>116.955098149617</c:v>
                </c:pt>
                <c:pt idx="11">
                  <c:v>115.834283201407</c:v>
                </c:pt>
                <c:pt idx="12">
                  <c:v>115.331704713318</c:v>
                </c:pt>
                <c:pt idx="13">
                  <c:v>115.95213298791001</c:v>
                </c:pt>
                <c:pt idx="14">
                  <c:v>120.445283864793</c:v>
                </c:pt>
                <c:pt idx="15">
                  <c:v>121.71648696420699</c:v>
                </c:pt>
                <c:pt idx="16">
                  <c:v>121.01051295518199</c:v>
                </c:pt>
                <c:pt idx="17">
                  <c:v>117.126799588371</c:v>
                </c:pt>
                <c:pt idx="18">
                  <c:v>84.513146730609606</c:v>
                </c:pt>
                <c:pt idx="19">
                  <c:v>108.466579925651</c:v>
                </c:pt>
              </c:numCache>
            </c:numRef>
          </c:val>
          <c:smooth val="0"/>
        </c:ser>
        <c:ser>
          <c:idx val="1"/>
          <c:order val="1"/>
          <c:spPr>
            <a:ln>
              <a:solidFill>
                <a:schemeClr val="bg1">
                  <a:lumMod val="50000"/>
                </a:schemeClr>
              </a:solidFill>
            </a:ln>
          </c:spPr>
          <c:marker>
            <c:symbol val="none"/>
          </c:marker>
          <c:cat>
            <c:strRef>
              <c:f>'18ssocial'!$AM$8:$AM$27</c:f>
              <c:strCache>
                <c:ptCount val="20"/>
                <c:pt idx="0">
                  <c:v>Aveiro</c:v>
                </c:pt>
                <c:pt idx="1">
                  <c:v>Beja</c:v>
                </c:pt>
                <c:pt idx="2">
                  <c:v>Braga</c:v>
                </c:pt>
                <c:pt idx="3">
                  <c:v>Bragança</c:v>
                </c:pt>
                <c:pt idx="4">
                  <c:v>Castelo Branco</c:v>
                </c:pt>
                <c:pt idx="5">
                  <c:v>Coimbra</c:v>
                </c:pt>
                <c:pt idx="6">
                  <c:v>Évora</c:v>
                </c:pt>
                <c:pt idx="7">
                  <c:v>Faro</c:v>
                </c:pt>
                <c:pt idx="8">
                  <c:v>Guarda</c:v>
                </c:pt>
                <c:pt idx="9">
                  <c:v>Leiria</c:v>
                </c:pt>
                <c:pt idx="10">
                  <c:v>Lisboa</c:v>
                </c:pt>
                <c:pt idx="11">
                  <c:v>Portalegre</c:v>
                </c:pt>
                <c:pt idx="12">
                  <c:v>Porto</c:v>
                </c:pt>
                <c:pt idx="13">
                  <c:v>Santarém</c:v>
                </c:pt>
                <c:pt idx="14">
                  <c:v>Setúbal</c:v>
                </c:pt>
                <c:pt idx="15">
                  <c:v>Viana do Castelo</c:v>
                </c:pt>
                <c:pt idx="16">
                  <c:v>Vila Real</c:v>
                </c:pt>
                <c:pt idx="17">
                  <c:v>Viseu</c:v>
                </c:pt>
                <c:pt idx="18">
                  <c:v>Açores</c:v>
                </c:pt>
                <c:pt idx="19">
                  <c:v>Madeira</c:v>
                </c:pt>
              </c:strCache>
            </c:strRef>
          </c:cat>
          <c:val>
            <c:numRef>
              <c:f>'18ssocial'!$AO$8:$AO$27</c:f>
              <c:numCache>
                <c:formatCode>0.0</c:formatCode>
                <c:ptCount val="20"/>
                <c:pt idx="0">
                  <c:v>114.12</c:v>
                </c:pt>
                <c:pt idx="1">
                  <c:v>114.12</c:v>
                </c:pt>
                <c:pt idx="2">
                  <c:v>114.12</c:v>
                </c:pt>
                <c:pt idx="3">
                  <c:v>114.12</c:v>
                </c:pt>
                <c:pt idx="4">
                  <c:v>114.12</c:v>
                </c:pt>
                <c:pt idx="5">
                  <c:v>114.12</c:v>
                </c:pt>
                <c:pt idx="6">
                  <c:v>114.12</c:v>
                </c:pt>
                <c:pt idx="7">
                  <c:v>114.12</c:v>
                </c:pt>
                <c:pt idx="8">
                  <c:v>114.12</c:v>
                </c:pt>
                <c:pt idx="9">
                  <c:v>114.12</c:v>
                </c:pt>
                <c:pt idx="10">
                  <c:v>114.12</c:v>
                </c:pt>
                <c:pt idx="11">
                  <c:v>114.12</c:v>
                </c:pt>
                <c:pt idx="12">
                  <c:v>114.12</c:v>
                </c:pt>
                <c:pt idx="13">
                  <c:v>114.12</c:v>
                </c:pt>
                <c:pt idx="14">
                  <c:v>114.12</c:v>
                </c:pt>
                <c:pt idx="15">
                  <c:v>114.12</c:v>
                </c:pt>
                <c:pt idx="16">
                  <c:v>114.12</c:v>
                </c:pt>
                <c:pt idx="17">
                  <c:v>114.12</c:v>
                </c:pt>
                <c:pt idx="18">
                  <c:v>114.12</c:v>
                </c:pt>
                <c:pt idx="19">
                  <c:v>114.12</c:v>
                </c:pt>
              </c:numCache>
            </c:numRef>
          </c:val>
          <c:smooth val="0"/>
        </c:ser>
        <c:dLbls>
          <c:showLegendKey val="0"/>
          <c:showVal val="0"/>
          <c:showCatName val="0"/>
          <c:showSerName val="0"/>
          <c:showPercent val="0"/>
          <c:showBubbleSize val="0"/>
        </c:dLbls>
        <c:marker val="1"/>
        <c:smooth val="0"/>
        <c:axId val="305538176"/>
        <c:axId val="305539712"/>
      </c:lineChart>
      <c:catAx>
        <c:axId val="305538176"/>
        <c:scaling>
          <c:orientation val="minMax"/>
        </c:scaling>
        <c:delete val="0"/>
        <c:axPos val="b"/>
        <c:numFmt formatCode="General" sourceLinked="1"/>
        <c:majorTickMark val="out"/>
        <c:minorTickMark val="none"/>
        <c:tickLblPos val="nextTo"/>
        <c:spPr>
          <a:ln w="9525">
            <a:noFill/>
          </a:ln>
        </c:spPr>
        <c:txPr>
          <a:bodyPr rot="-5400000" vert="horz"/>
          <a:lstStyle/>
          <a:p>
            <a:pPr>
              <a:defRPr sz="700" b="0" i="0" u="none" strike="noStrike" baseline="0">
                <a:solidFill>
                  <a:schemeClr val="accent1"/>
                </a:solidFill>
                <a:latin typeface="Arial"/>
                <a:ea typeface="Arial"/>
                <a:cs typeface="Arial"/>
              </a:defRPr>
            </a:pPr>
            <a:endParaRPr lang="pt-PT"/>
          </a:p>
        </c:txPr>
        <c:crossAx val="305539712"/>
        <c:crosses val="autoZero"/>
        <c:auto val="1"/>
        <c:lblAlgn val="ctr"/>
        <c:lblOffset val="100"/>
        <c:tickLblSkip val="1"/>
        <c:tickMarkSkip val="1"/>
        <c:noMultiLvlLbl val="0"/>
      </c:catAx>
      <c:valAx>
        <c:axId val="305539712"/>
        <c:scaling>
          <c:orientation val="minMax"/>
          <c:min val="82"/>
        </c:scaling>
        <c:delete val="0"/>
        <c:axPos val="l"/>
        <c:numFmt formatCode="0.0" sourceLinked="1"/>
        <c:majorTickMark val="out"/>
        <c:minorTickMark val="none"/>
        <c:tickLblPos val="none"/>
        <c:spPr>
          <a:ln w="9525">
            <a:noFill/>
          </a:ln>
        </c:spPr>
        <c:crossAx val="305538176"/>
        <c:crosses val="autoZero"/>
        <c:crossBetween val="between"/>
      </c:valAx>
      <c:spPr>
        <a:solidFill>
          <a:srgbClr val="EBF7FF"/>
        </a:solidFill>
        <a:ln w="25400">
          <a:noFill/>
        </a:ln>
      </c:spPr>
    </c:plotArea>
    <c:plotVisOnly val="1"/>
    <c:dispBlanksAs val="gap"/>
    <c:showDLblsOverMax val="0"/>
  </c:chart>
  <c:spPr>
    <a:solidFill>
      <a:srgbClr val="EBF7FF"/>
    </a:solidFill>
    <a:ln w="9525">
      <a:noFill/>
    </a:ln>
  </c:spPr>
  <c:txPr>
    <a:bodyPr/>
    <a:lstStyle/>
    <a:p>
      <a:pPr>
        <a:defRPr sz="700" b="0" i="0" u="none" strike="noStrike" baseline="0">
          <a:solidFill>
            <a:srgbClr val="333333"/>
          </a:solidFill>
          <a:latin typeface="Arial"/>
          <a:ea typeface="Arial"/>
          <a:cs typeface="Arial"/>
        </a:defRPr>
      </a:pPr>
      <a:endParaRPr lang="pt-PT"/>
    </a:p>
  </c:txPr>
  <c:printSettings>
    <c:headerFooter/>
    <c:pageMargins b="0.75000000000001465" l="0.70000000000000062" r="0.70000000000000062" t="0.75000000000001465" header="0.30000000000000032" footer="0.30000000000000032"/>
    <c:pageSetup paperSize="9" orientation="landscape" horizontalDpi="1200" verticalDpi="1200"/>
  </c:printSettings>
  <c:userShapes r:id="rId1"/>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consumidores ...</a:t>
            </a:r>
          </a:p>
        </c:rich>
      </c:tx>
      <c:layout>
        <c:manualLayout>
          <c:xMode val="edge"/>
          <c:yMode val="edge"/>
          <c:x val="8.5106382978723402E-2"/>
          <c:y val="2.7472527472527472E-2"/>
        </c:manualLayout>
      </c:layout>
      <c:overlay val="0"/>
      <c:spPr>
        <a:noFill/>
        <a:ln w="25400">
          <a:noFill/>
        </a:ln>
      </c:spPr>
    </c:title>
    <c:autoTitleDeleted val="0"/>
    <c:plotArea>
      <c:layout>
        <c:manualLayout>
          <c:layoutTarget val="inner"/>
          <c:xMode val="edge"/>
          <c:yMode val="edge"/>
          <c:x val="8.5106382978723707E-2"/>
          <c:y val="0.12637362637359548"/>
          <c:w val="0.9027355623100306"/>
          <c:h val="0.60989010989010994"/>
        </c:manualLayout>
      </c:layout>
      <c:lineChart>
        <c:grouping val="standard"/>
        <c:varyColors val="0"/>
        <c:ser>
          <c:idx val="0"/>
          <c:order val="0"/>
          <c:tx>
            <c:v>perp desemp</c:v>
          </c:tx>
          <c:spPr>
            <a:ln w="25400">
              <a:solidFill>
                <a:schemeClr val="bg1">
                  <a:lumMod val="65000"/>
                </a:schemeClr>
              </a:solidFill>
              <a:prstDash val="solid"/>
            </a:ln>
          </c:spPr>
          <c:marker>
            <c:symbol val="none"/>
          </c:marker>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60.045337883914435</c:v>
              </c:pt>
              <c:pt idx="1">
                <c:v>63.562004550581101</c:v>
              </c:pt>
              <c:pt idx="2">
                <c:v>66.645337883914422</c:v>
              </c:pt>
              <c:pt idx="3">
                <c:v>67.945337883914434</c:v>
              </c:pt>
              <c:pt idx="4">
                <c:v>65.695337883914434</c:v>
              </c:pt>
              <c:pt idx="5">
                <c:v>62.878671217247778</c:v>
              </c:pt>
              <c:pt idx="6">
                <c:v>59.145337883914436</c:v>
              </c:pt>
              <c:pt idx="7">
                <c:v>56.262004550581104</c:v>
              </c:pt>
              <c:pt idx="8">
                <c:v>54.795337883914435</c:v>
              </c:pt>
              <c:pt idx="9">
                <c:v>55.045337883914442</c:v>
              </c:pt>
              <c:pt idx="10">
                <c:v>56.262004550581111</c:v>
              </c:pt>
              <c:pt idx="11">
                <c:v>56.662004550581116</c:v>
              </c:pt>
              <c:pt idx="12">
                <c:v>57.562004550581115</c:v>
              </c:pt>
              <c:pt idx="13">
                <c:v>58.012004550581111</c:v>
              </c:pt>
              <c:pt idx="14">
                <c:v>58.195337883914441</c:v>
              </c:pt>
              <c:pt idx="15">
                <c:v>57.545337883914442</c:v>
              </c:pt>
              <c:pt idx="16">
                <c:v>55.328671217247773</c:v>
              </c:pt>
              <c:pt idx="17">
                <c:v>50.112004550581105</c:v>
              </c:pt>
              <c:pt idx="18">
                <c:v>44.178671217247768</c:v>
              </c:pt>
              <c:pt idx="19">
                <c:v>40.178671217247768</c:v>
              </c:pt>
              <c:pt idx="20">
                <c:v>40.945337883914441</c:v>
              </c:pt>
              <c:pt idx="21">
                <c:v>43.812004550581101</c:v>
              </c:pt>
              <c:pt idx="22">
                <c:v>47.328671217247773</c:v>
              </c:pt>
              <c:pt idx="23">
                <c:v>49.345337883914432</c:v>
              </c:pt>
              <c:pt idx="24">
                <c:v>50.878671217247764</c:v>
              </c:pt>
              <c:pt idx="25">
                <c:v>50.228671217247772</c:v>
              </c:pt>
              <c:pt idx="26">
                <c:v>47.662004550581109</c:v>
              </c:pt>
              <c:pt idx="27">
                <c:v>44.178671217247775</c:v>
              </c:pt>
              <c:pt idx="28">
                <c:v>42.278671217247769</c:v>
              </c:pt>
              <c:pt idx="29">
                <c:v>44.828671217247773</c:v>
              </c:pt>
              <c:pt idx="30">
                <c:v>49.212004550581099</c:v>
              </c:pt>
              <c:pt idx="31">
                <c:v>52.028671217247769</c:v>
              </c:pt>
              <c:pt idx="32">
                <c:v>52.528671217247769</c:v>
              </c:pt>
              <c:pt idx="33">
                <c:v>51.828671217247773</c:v>
              </c:pt>
              <c:pt idx="34">
                <c:v>53.045337883914435</c:v>
              </c:pt>
              <c:pt idx="35">
                <c:v>54.362004550581098</c:v>
              </c:pt>
              <c:pt idx="36">
                <c:v>55.145337883914436</c:v>
              </c:pt>
              <c:pt idx="37">
                <c:v>54.428671217247775</c:v>
              </c:pt>
              <c:pt idx="38">
                <c:v>51.412004550581109</c:v>
              </c:pt>
              <c:pt idx="39">
                <c:v>48.912004550581109</c:v>
              </c:pt>
              <c:pt idx="40">
                <c:v>46.512004550581104</c:v>
              </c:pt>
              <c:pt idx="41">
                <c:v>46.095337883914446</c:v>
              </c:pt>
              <c:pt idx="42">
                <c:v>45.078671217247773</c:v>
              </c:pt>
              <c:pt idx="43">
                <c:v>43.212004550581106</c:v>
              </c:pt>
              <c:pt idx="44">
                <c:v>40.895337883914436</c:v>
              </c:pt>
              <c:pt idx="45">
                <c:v>40.178671217247768</c:v>
              </c:pt>
              <c:pt idx="46">
                <c:v>40.178671217247768</c:v>
              </c:pt>
              <c:pt idx="47">
                <c:v>40.195337883914441</c:v>
              </c:pt>
              <c:pt idx="48">
                <c:v>39.212004550581106</c:v>
              </c:pt>
              <c:pt idx="49">
                <c:v>38.845337883914446</c:v>
              </c:pt>
              <c:pt idx="50">
                <c:v>41.395337883914436</c:v>
              </c:pt>
              <c:pt idx="51">
                <c:v>42.228671217247772</c:v>
              </c:pt>
              <c:pt idx="52">
                <c:v>41.778671217247769</c:v>
              </c:pt>
              <c:pt idx="53">
                <c:v>41.228671217247779</c:v>
              </c:pt>
              <c:pt idx="54">
                <c:v>41.445337883914441</c:v>
              </c:pt>
              <c:pt idx="55">
                <c:v>42.978671217247772</c:v>
              </c:pt>
              <c:pt idx="56">
                <c:v>43.562004550581101</c:v>
              </c:pt>
              <c:pt idx="57">
                <c:v>44.845337883914432</c:v>
              </c:pt>
              <c:pt idx="58">
                <c:v>45.528671217247769</c:v>
              </c:pt>
              <c:pt idx="59">
                <c:v>46.162004550581095</c:v>
              </c:pt>
              <c:pt idx="60">
                <c:v>47.478671217247758</c:v>
              </c:pt>
              <c:pt idx="61">
                <c:v>48.662004550581095</c:v>
              </c:pt>
              <c:pt idx="62">
                <c:v>47.495337883914431</c:v>
              </c:pt>
              <c:pt idx="63">
                <c:v>46.012004550581104</c:v>
              </c:pt>
              <c:pt idx="64">
                <c:v>46.285615661692219</c:v>
              </c:pt>
              <c:pt idx="65">
                <c:v>48.025893439470003</c:v>
              </c:pt>
              <c:pt idx="66">
                <c:v>50.749504550581122</c:v>
              </c:pt>
              <c:pt idx="67">
                <c:v>49.266171217247781</c:v>
              </c:pt>
              <c:pt idx="68">
                <c:v>45.416171217247786</c:v>
              </c:pt>
              <c:pt idx="69">
                <c:v>45.232837883914449</c:v>
              </c:pt>
              <c:pt idx="70">
                <c:v>51.782837883914453</c:v>
              </c:pt>
              <c:pt idx="71">
                <c:v>61.016171217247781</c:v>
              </c:pt>
              <c:pt idx="72">
                <c:v>68.832837883914451</c:v>
              </c:pt>
              <c:pt idx="73">
                <c:v>76.032837883914453</c:v>
              </c:pt>
              <c:pt idx="74">
                <c:v>79.716171217247776</c:v>
              </c:pt>
              <c:pt idx="75">
                <c:v>78.332837883914451</c:v>
              </c:pt>
              <c:pt idx="76">
                <c:v>73.732837883914442</c:v>
              </c:pt>
              <c:pt idx="77">
                <c:v>69.916171217247779</c:v>
              </c:pt>
              <c:pt idx="78">
                <c:v>64.016171217247773</c:v>
              </c:pt>
              <c:pt idx="79">
                <c:v>57.666171217247786</c:v>
              </c:pt>
              <c:pt idx="80">
                <c:v>52.432837883914452</c:v>
              </c:pt>
              <c:pt idx="81">
                <c:v>50.182837883914452</c:v>
              </c:pt>
              <c:pt idx="82">
                <c:v>51.282837883914453</c:v>
              </c:pt>
              <c:pt idx="83">
                <c:v>54.199504550581118</c:v>
              </c:pt>
              <c:pt idx="84">
                <c:v>55.982837883914449</c:v>
              </c:pt>
              <c:pt idx="85">
                <c:v>56.599504550581116</c:v>
              </c:pt>
              <c:pt idx="86">
                <c:v>55.949504550581118</c:v>
              </c:pt>
              <c:pt idx="87">
                <c:v>55.316171217247785</c:v>
              </c:pt>
              <c:pt idx="88">
                <c:v>54.549504550581112</c:v>
              </c:pt>
              <c:pt idx="89">
                <c:v>54.799504550581112</c:v>
              </c:pt>
              <c:pt idx="90">
                <c:v>56.499504550581115</c:v>
              </c:pt>
              <c:pt idx="91">
                <c:v>55.432837883914452</c:v>
              </c:pt>
              <c:pt idx="92">
                <c:v>52.416171217247779</c:v>
              </c:pt>
              <c:pt idx="93">
                <c:v>53.666171217247786</c:v>
              </c:pt>
              <c:pt idx="94">
                <c:v>57.032837883914453</c:v>
              </c:pt>
              <c:pt idx="95">
                <c:v>62.199504550581118</c:v>
              </c:pt>
              <c:pt idx="96">
                <c:v>63.249504550581122</c:v>
              </c:pt>
              <c:pt idx="97">
                <c:v>62.032837883914453</c:v>
              </c:pt>
              <c:pt idx="98">
                <c:v>60.532837883914453</c:v>
              </c:pt>
              <c:pt idx="99">
                <c:v>60.866171217247789</c:v>
              </c:pt>
              <c:pt idx="100">
                <c:v>61.849504550581109</c:v>
              </c:pt>
              <c:pt idx="101">
                <c:v>63.466171217247769</c:v>
              </c:pt>
              <c:pt idx="102">
                <c:v>63.149504550581106</c:v>
              </c:pt>
              <c:pt idx="103">
                <c:v>63.666171217247779</c:v>
              </c:pt>
              <c:pt idx="104">
                <c:v>64.499504550581108</c:v>
              </c:pt>
              <c:pt idx="105">
                <c:v>67.066171217247771</c:v>
              </c:pt>
              <c:pt idx="106">
                <c:v>70.599504550581102</c:v>
              </c:pt>
              <c:pt idx="107">
                <c:v>72.782837883914439</c:v>
              </c:pt>
              <c:pt idx="108">
                <c:v>73.982837883914442</c:v>
              </c:pt>
              <c:pt idx="109">
                <c:v>74.416171217247779</c:v>
              </c:pt>
              <c:pt idx="110">
                <c:v>74.399504550581113</c:v>
              </c:pt>
              <c:pt idx="111">
                <c:v>72.749504550581108</c:v>
              </c:pt>
              <c:pt idx="112">
                <c:v>71.466171217247776</c:v>
              </c:pt>
              <c:pt idx="113">
                <c:v>69.782837883914439</c:v>
              </c:pt>
              <c:pt idx="114">
                <c:v>68.916171217247765</c:v>
              </c:pt>
              <c:pt idx="115">
                <c:v>67.132837883914434</c:v>
              </c:pt>
              <c:pt idx="116">
                <c:v>67.916171217247779</c:v>
              </c:pt>
              <c:pt idx="117">
                <c:v>70.882837883914434</c:v>
              </c:pt>
              <c:pt idx="118">
                <c:v>72.816171217247771</c:v>
              </c:pt>
              <c:pt idx="119">
                <c:v>74.049504550581119</c:v>
              </c:pt>
              <c:pt idx="120">
                <c:v>72.782837883914453</c:v>
              </c:pt>
              <c:pt idx="121">
                <c:v>71.882837883914462</c:v>
              </c:pt>
              <c:pt idx="122">
                <c:v>70.616171217247782</c:v>
              </c:pt>
              <c:pt idx="123">
                <c:v>68.916171217247779</c:v>
              </c:pt>
              <c:pt idx="124">
                <c:v>68.482837883914442</c:v>
              </c:pt>
              <c:pt idx="125">
                <c:v>66.882837883914448</c:v>
              </c:pt>
              <c:pt idx="126">
                <c:v>63.916171217247786</c:v>
              </c:pt>
              <c:pt idx="127">
                <c:v>57.966171217247791</c:v>
              </c:pt>
              <c:pt idx="128">
                <c:v>50.816171217247785</c:v>
              </c:pt>
              <c:pt idx="129">
                <c:v>46.282837883914453</c:v>
              </c:pt>
              <c:pt idx="130">
                <c:v>43.049504550581112</c:v>
              </c:pt>
              <c:pt idx="131">
                <c:v>39.766171217247781</c:v>
              </c:pt>
              <c:pt idx="132">
                <c:v>32.582837883914458</c:v>
              </c:pt>
              <c:pt idx="133">
                <c:v>25.182837883914456</c:v>
              </c:pt>
              <c:pt idx="134">
                <c:v>22.449504550581121</c:v>
              </c:pt>
              <c:pt idx="135">
                <c:v>22.549504550581123</c:v>
              </c:pt>
              <c:pt idx="136">
                <c:v>21.699504550581121</c:v>
              </c:pt>
              <c:pt idx="137">
                <c:v>16.749504550581118</c:v>
              </c:pt>
              <c:pt idx="138">
                <c:v>12.99950455058112</c:v>
              </c:pt>
              <c:pt idx="139">
                <c:v>12.432837883914452</c:v>
              </c:pt>
              <c:pt idx="140">
                <c:v>13.349504550581118</c:v>
              </c:pt>
              <c:pt idx="141">
                <c:v>14.13283788391445</c:v>
              </c:pt>
              <c:pt idx="142">
                <c:v>12.749504550581117</c:v>
              </c:pt>
              <c:pt idx="143">
                <c:v>13.599504550581122</c:v>
              </c:pt>
              <c:pt idx="144">
                <c:v>14.145300910561621</c:v>
              </c:pt>
              <c:pt idx="145">
                <c:v>14.842995452765388</c:v>
              </c:pt>
              <c:pt idx="146">
                <c:v>11.910259775991099</c:v>
              </c:pt>
              <c:pt idx="147">
                <c:v>11.192677903960364</c:v>
              </c:pt>
              <c:pt idx="148">
                <c:v>10.229371452993853</c:v>
              </c:pt>
              <c:pt idx="149">
                <c:v>9.7178785818101758</c:v>
              </c:pt>
              <c:pt idx="150">
                <c:v>8.4388596806512322</c:v>
              </c:pt>
              <c:pt idx="151">
                <c:v>7.3588429618867055</c:v>
              </c:pt>
              <c:pt idx="152">
                <c:v>7.1993288989302995</c:v>
              </c:pt>
              <c:pt idx="153">
                <c:v>7.8111485872169935</c:v>
              </c:pt>
              <c:pt idx="154">
                <c:v>10.082851998909893</c:v>
              </c:pt>
              <c:pt idx="155">
                <c:v>10.857759287918306</c:v>
              </c:pt>
              <c:pt idx="156">
                <c:v>9.330292787088819</c:v>
              </c:pt>
              <c:pt idx="157">
                <c:v>6.5123096295275191</c:v>
              </c:pt>
              <c:pt idx="158">
                <c:v>5.6946757437587463</c:v>
              </c:pt>
              <c:pt idx="159">
                <c:v>5.7300883709380228</c:v>
              </c:pt>
              <c:pt idx="160">
                <c:v>6.6243175043699694</c:v>
              </c:pt>
              <c:pt idx="161">
                <c:v>7.9751248866932061</c:v>
              </c:pt>
              <c:pt idx="162">
                <c:v>8.5111870487843504</c:v>
              </c:pt>
              <c:pt idx="163">
                <c:v>8.8907257595626934</c:v>
              </c:pt>
              <c:pt idx="164">
                <c:v>7.4526817777957435</c:v>
              </c:pt>
              <c:pt idx="165">
                <c:v>6.2977295186650295</c:v>
              </c:pt>
              <c:pt idx="166">
                <c:v>3.4298274847939019</c:v>
              </c:pt>
              <c:pt idx="167">
                <c:v>0.16979258846926223</c:v>
              </c:pt>
              <c:pt idx="168">
                <c:v>-3.3476755004570311</c:v>
              </c:pt>
              <c:pt idx="169">
                <c:v>-6.0651560548957661</c:v>
              </c:pt>
              <c:pt idx="170">
                <c:v>-8.5326332966785703</c:v>
              </c:pt>
              <c:pt idx="171">
                <c:v>-11.494659011243739</c:v>
              </c:pt>
              <c:pt idx="172">
                <c:v>-14.494213061404613</c:v>
              </c:pt>
              <c:pt idx="173">
                <c:v>-17.167523022247568</c:v>
              </c:pt>
              <c:pt idx="174">
                <c:v>-18.576269416660555</c:v>
              </c:pt>
              <c:pt idx="175">
                <c:v>-16.94964780141893</c:v>
              </c:pt>
              <c:pt idx="176">
                <c:v>-13.71552288849785</c:v>
              </c:pt>
              <c:pt idx="177">
                <c:v>-12.473269067316814</c:v>
              </c:pt>
              <c:pt idx="178">
                <c:v>-12.549193567755802</c:v>
              </c:pt>
              <c:pt idx="179">
                <c:v>-13.276923198037137</c:v>
              </c:pt>
              <c:pt idx="180">
                <c:v>-12.799010947487282</c:v>
              </c:pt>
            </c:numLit>
          </c:val>
          <c:smooth val="0"/>
        </c:ser>
        <c:ser>
          <c:idx val="1"/>
          <c:order val="1"/>
          <c:tx>
            <c:v>iconfianca</c:v>
          </c:tx>
          <c:spPr>
            <a:ln w="25400">
              <a:solidFill>
                <a:schemeClr val="accent2"/>
              </a:solidFill>
              <a:prstDash val="solid"/>
            </a:ln>
          </c:spPr>
          <c:marker>
            <c:symbol val="none"/>
          </c:marker>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-32.750529923888287</c:v>
              </c:pt>
              <c:pt idx="1">
                <c:v>-34.050529923888284</c:v>
              </c:pt>
              <c:pt idx="2">
                <c:v>-36.042196590554944</c:v>
              </c:pt>
              <c:pt idx="3">
                <c:v>-36.733863257221621</c:v>
              </c:pt>
              <c:pt idx="4">
                <c:v>-35.929696590554954</c:v>
              </c:pt>
              <c:pt idx="5">
                <c:v>-33.892196590554953</c:v>
              </c:pt>
              <c:pt idx="6">
                <c:v>-31.804696590554951</c:v>
              </c:pt>
              <c:pt idx="7">
                <c:v>-30.308863257221617</c:v>
              </c:pt>
              <c:pt idx="8">
                <c:v>-29.308863257221617</c:v>
              </c:pt>
              <c:pt idx="9">
                <c:v>-26.838029923888289</c:v>
              </c:pt>
              <c:pt idx="10">
                <c:v>-25.867196590554954</c:v>
              </c:pt>
              <c:pt idx="11">
                <c:v>-24.996363257221621</c:v>
              </c:pt>
              <c:pt idx="12">
                <c:v>-26.504696590554953</c:v>
              </c:pt>
              <c:pt idx="13">
                <c:v>-26.533863257221622</c:v>
              </c:pt>
              <c:pt idx="14">
                <c:v>-26.779696590554952</c:v>
              </c:pt>
              <c:pt idx="15">
                <c:v>-27.279696590554952</c:v>
              </c:pt>
              <c:pt idx="16">
                <c:v>-27.217196590554952</c:v>
              </c:pt>
              <c:pt idx="17">
                <c:v>-25.829696590554949</c:v>
              </c:pt>
              <c:pt idx="18">
                <c:v>-23.704696590554956</c:v>
              </c:pt>
              <c:pt idx="19">
                <c:v>-22.267196590554949</c:v>
              </c:pt>
              <c:pt idx="20">
                <c:v>-22.388029923888286</c:v>
              </c:pt>
              <c:pt idx="21">
                <c:v>-23.596363257221622</c:v>
              </c:pt>
              <c:pt idx="22">
                <c:v>-25.179696590554954</c:v>
              </c:pt>
              <c:pt idx="23">
                <c:v>-26.675529923888281</c:v>
              </c:pt>
              <c:pt idx="24">
                <c:v>-27.333863257221619</c:v>
              </c:pt>
              <c:pt idx="25">
                <c:v>-26.792196590554951</c:v>
              </c:pt>
              <c:pt idx="26">
                <c:v>-24.754696590554957</c:v>
              </c:pt>
              <c:pt idx="27">
                <c:v>-22.179696590554954</c:v>
              </c:pt>
              <c:pt idx="28">
                <c:v>-20.900529923888286</c:v>
              </c:pt>
              <c:pt idx="29">
                <c:v>-24.113029923888288</c:v>
              </c:pt>
              <c:pt idx="30">
                <c:v>-28.567196590554953</c:v>
              </c:pt>
              <c:pt idx="31">
                <c:v>-32.213029923888286</c:v>
              </c:pt>
              <c:pt idx="32">
                <c:v>-32.421363257221621</c:v>
              </c:pt>
              <c:pt idx="33">
                <c:v>-31.783863257221622</c:v>
              </c:pt>
              <c:pt idx="34">
                <c:v>-31.488029923888288</c:v>
              </c:pt>
              <c:pt idx="35">
                <c:v>-31.458863257221619</c:v>
              </c:pt>
              <c:pt idx="36">
                <c:v>-31.679696590554951</c:v>
              </c:pt>
              <c:pt idx="37">
                <c:v>-30.550529923888288</c:v>
              </c:pt>
              <c:pt idx="38">
                <c:v>-28.296363257221618</c:v>
              </c:pt>
              <c:pt idx="39">
                <c:v>-26.64219659055496</c:v>
              </c:pt>
              <c:pt idx="40">
                <c:v>-26.317196590554953</c:v>
              </c:pt>
              <c:pt idx="41">
                <c:v>-26.692196590554953</c:v>
              </c:pt>
              <c:pt idx="42">
                <c:v>-26.275529923888286</c:v>
              </c:pt>
              <c:pt idx="43">
                <c:v>-24.533863257221622</c:v>
              </c:pt>
              <c:pt idx="44">
                <c:v>-22.375529923888283</c:v>
              </c:pt>
              <c:pt idx="45">
                <c:v>-21.154696590554952</c:v>
              </c:pt>
              <c:pt idx="46">
                <c:v>-21.463029923888286</c:v>
              </c:pt>
              <c:pt idx="47">
                <c:v>-21.521363257221619</c:v>
              </c:pt>
              <c:pt idx="48">
                <c:v>-21.842196590554948</c:v>
              </c:pt>
              <c:pt idx="49">
                <c:v>-21.904696590554948</c:v>
              </c:pt>
              <c:pt idx="50">
                <c:v>-23.704696590554949</c:v>
              </c:pt>
              <c:pt idx="51">
                <c:v>-23.917196590554951</c:v>
              </c:pt>
              <c:pt idx="52">
                <c:v>-23.525529923888286</c:v>
              </c:pt>
              <c:pt idx="53">
                <c:v>-23.358863257221618</c:v>
              </c:pt>
              <c:pt idx="54">
                <c:v>-23.700529923888286</c:v>
              </c:pt>
              <c:pt idx="55">
                <c:v>-25.083863257221619</c:v>
              </c:pt>
              <c:pt idx="56">
                <c:v>-26.025529923888286</c:v>
              </c:pt>
              <c:pt idx="57">
                <c:v>-27.283863257221615</c:v>
              </c:pt>
              <c:pt idx="58">
                <c:v>-28.404696590554948</c:v>
              </c:pt>
              <c:pt idx="59">
                <c:v>-29.750529923888283</c:v>
              </c:pt>
              <c:pt idx="60">
                <c:v>-31.950529923888283</c:v>
              </c:pt>
              <c:pt idx="61">
                <c:v>-33.033863257221618</c:v>
              </c:pt>
              <c:pt idx="62">
                <c:v>-33.429696590554947</c:v>
              </c:pt>
              <c:pt idx="63">
                <c:v>-32.288029923888288</c:v>
              </c:pt>
              <c:pt idx="64">
                <c:v>-30.826918812777176</c:v>
              </c:pt>
              <c:pt idx="65">
                <c:v>-32.032474368332736</c:v>
              </c:pt>
              <c:pt idx="66">
                <c:v>-33.854696590554958</c:v>
              </c:pt>
              <c:pt idx="67">
                <c:v>-34.054696590554947</c:v>
              </c:pt>
              <c:pt idx="68">
                <c:v>-30.063029923888291</c:v>
              </c:pt>
              <c:pt idx="69">
                <c:v>-28.850529923888285</c:v>
              </c:pt>
              <c:pt idx="70">
                <c:v>-31.092196590554948</c:v>
              </c:pt>
              <c:pt idx="71">
                <c:v>-36.225529923888281</c:v>
              </c:pt>
              <c:pt idx="72">
                <c:v>-39.62552992388828</c:v>
              </c:pt>
              <c:pt idx="73">
                <c:v>-43.558863257221617</c:v>
              </c:pt>
              <c:pt idx="74">
                <c:v>-44.583863257221616</c:v>
              </c:pt>
              <c:pt idx="75">
                <c:v>-43.021363257221623</c:v>
              </c:pt>
              <c:pt idx="76">
                <c:v>-39.775529923888286</c:v>
              </c:pt>
              <c:pt idx="77">
                <c:v>-37.017196590554953</c:v>
              </c:pt>
              <c:pt idx="78">
                <c:v>-32.896363257221616</c:v>
              </c:pt>
              <c:pt idx="79">
                <c:v>-27.896363257221623</c:v>
              </c:pt>
              <c:pt idx="80">
                <c:v>-23.050529923888291</c:v>
              </c:pt>
              <c:pt idx="81">
                <c:v>-20.563029923888291</c:v>
              </c:pt>
              <c:pt idx="82">
                <c:v>-20.913029923888288</c:v>
              </c:pt>
              <c:pt idx="83">
                <c:v>-23.600529923888288</c:v>
              </c:pt>
              <c:pt idx="84">
                <c:v>-25.829696590554956</c:v>
              </c:pt>
              <c:pt idx="85">
                <c:v>-27.942196590554953</c:v>
              </c:pt>
              <c:pt idx="86">
                <c:v>-30.588029923888286</c:v>
              </c:pt>
              <c:pt idx="87">
                <c:v>-30.233863257221618</c:v>
              </c:pt>
              <c:pt idx="88">
                <c:v>-31.888029923888286</c:v>
              </c:pt>
              <c:pt idx="89">
                <c:v>-33.646363257221623</c:v>
              </c:pt>
              <c:pt idx="90">
                <c:v>-35.521363257221623</c:v>
              </c:pt>
              <c:pt idx="91">
                <c:v>-33.917196590554958</c:v>
              </c:pt>
              <c:pt idx="92">
                <c:v>-30.988029923888288</c:v>
              </c:pt>
              <c:pt idx="93">
                <c:v>-33.57552992388829</c:v>
              </c:pt>
              <c:pt idx="94">
                <c:v>-38.43802992388828</c:v>
              </c:pt>
              <c:pt idx="95">
                <c:v>-43.721363257221618</c:v>
              </c:pt>
              <c:pt idx="96">
                <c:v>-44.204696590554953</c:v>
              </c:pt>
              <c:pt idx="97">
                <c:v>-42.629696590554957</c:v>
              </c:pt>
              <c:pt idx="98">
                <c:v>-41.967196590554956</c:v>
              </c:pt>
              <c:pt idx="99">
                <c:v>-43.033863257221618</c:v>
              </c:pt>
              <c:pt idx="100">
                <c:v>-43.838029923888286</c:v>
              </c:pt>
              <c:pt idx="101">
                <c:v>-44.229696590554944</c:v>
              </c:pt>
              <c:pt idx="102">
                <c:v>-42.683863257221617</c:v>
              </c:pt>
              <c:pt idx="103">
                <c:v>-42.69219659055495</c:v>
              </c:pt>
              <c:pt idx="104">
                <c:v>-44.375529923888287</c:v>
              </c:pt>
              <c:pt idx="105">
                <c:v>-46.517196590554953</c:v>
              </c:pt>
              <c:pt idx="106">
                <c:v>-49.517196590554953</c:v>
              </c:pt>
              <c:pt idx="107">
                <c:v>-50.358863257221621</c:v>
              </c:pt>
              <c:pt idx="108">
                <c:v>-50.617196590554954</c:v>
              </c:pt>
              <c:pt idx="109">
                <c:v>-49.350529923888281</c:v>
              </c:pt>
              <c:pt idx="110">
                <c:v>-48.054696590554954</c:v>
              </c:pt>
              <c:pt idx="111">
                <c:v>-46.892196590554953</c:v>
              </c:pt>
              <c:pt idx="112">
                <c:v>-46.167196590554944</c:v>
              </c:pt>
              <c:pt idx="113">
                <c:v>-45.100529923888281</c:v>
              </c:pt>
              <c:pt idx="114">
                <c:v>-43.93802992388828</c:v>
              </c:pt>
              <c:pt idx="115">
                <c:v>-42.788029923888281</c:v>
              </c:pt>
              <c:pt idx="116">
                <c:v>-45.008863257221627</c:v>
              </c:pt>
              <c:pt idx="117">
                <c:v>-48.842196590554956</c:v>
              </c:pt>
              <c:pt idx="118">
                <c:v>-52.529696590554956</c:v>
              </c:pt>
              <c:pt idx="119">
                <c:v>-53.329696590554953</c:v>
              </c:pt>
              <c:pt idx="120">
                <c:v>-52.225529923888296</c:v>
              </c:pt>
              <c:pt idx="121">
                <c:v>-49.89219659055496</c:v>
              </c:pt>
              <c:pt idx="122">
                <c:v>-48.904696590554956</c:v>
              </c:pt>
              <c:pt idx="123">
                <c:v>-47.742196590554954</c:v>
              </c:pt>
              <c:pt idx="124">
                <c:v>-48.558863257221617</c:v>
              </c:pt>
              <c:pt idx="125">
                <c:v>-47.43802992388828</c:v>
              </c:pt>
              <c:pt idx="126">
                <c:v>-46.296363257221621</c:v>
              </c:pt>
              <c:pt idx="127">
                <c:v>-42.575529923888283</c:v>
              </c:pt>
              <c:pt idx="128">
                <c:v>-38.842196590554956</c:v>
              </c:pt>
              <c:pt idx="129">
                <c:v>-36.396363257221616</c:v>
              </c:pt>
              <c:pt idx="130">
                <c:v>-35.38802992388829</c:v>
              </c:pt>
              <c:pt idx="131">
                <c:v>-34.00052992388828</c:v>
              </c:pt>
              <c:pt idx="132">
                <c:v>-30.250529923888283</c:v>
              </c:pt>
              <c:pt idx="133">
                <c:v>-26.442196590554957</c:v>
              </c:pt>
              <c:pt idx="134">
                <c:v>-24.608863257221618</c:v>
              </c:pt>
              <c:pt idx="135">
                <c:v>-24.13386325722162</c:v>
              </c:pt>
              <c:pt idx="136">
                <c:v>-22.950529923888286</c:v>
              </c:pt>
              <c:pt idx="137">
                <c:v>-21.179696590554958</c:v>
              </c:pt>
              <c:pt idx="138">
                <c:v>-18.888029923888286</c:v>
              </c:pt>
              <c:pt idx="139">
                <c:v>-19.063029923888287</c:v>
              </c:pt>
              <c:pt idx="140">
                <c:v>-18.158863257221622</c:v>
              </c:pt>
              <c:pt idx="141">
                <c:v>-17.554696590554954</c:v>
              </c:pt>
              <c:pt idx="142">
                <c:v>-16.444171775100742</c:v>
              </c:pt>
              <c:pt idx="143">
                <c:v>-16.702674336308785</c:v>
              </c:pt>
              <c:pt idx="144">
                <c:v>-15.365329044008327</c:v>
              </c:pt>
              <c:pt idx="145">
                <c:v>-13.723102310325613</c:v>
              </c:pt>
              <c:pt idx="146">
                <c:v>-11.52254021876462</c:v>
              </c:pt>
              <c:pt idx="147">
                <c:v>-11.870241180687435</c:v>
              </c:pt>
              <c:pt idx="148">
                <c:v>-12.104550543081052</c:v>
              </c:pt>
              <c:pt idx="149">
                <c:v>-12.434193600612616</c:v>
              </c:pt>
              <c:pt idx="150">
                <c:v>-12.617699143045208</c:v>
              </c:pt>
              <c:pt idx="151">
                <c:v>-11.697073846167713</c:v>
              </c:pt>
              <c:pt idx="152">
                <c:v>-11.225922083721306</c:v>
              </c:pt>
              <c:pt idx="153">
                <c:v>-11.240809631340829</c:v>
              </c:pt>
              <c:pt idx="154">
                <c:v>-13.736829478667772</c:v>
              </c:pt>
              <c:pt idx="155">
                <c:v>-14.141007070688531</c:v>
              </c:pt>
              <c:pt idx="156">
                <c:v>-12.616816443911409</c:v>
              </c:pt>
              <c:pt idx="157">
                <c:v>-11.283762742717551</c:v>
              </c:pt>
              <c:pt idx="158">
                <c:v>-11.270460909771925</c:v>
              </c:pt>
              <c:pt idx="159">
                <c:v>-12.371079072376498</c:v>
              </c:pt>
              <c:pt idx="160">
                <c:v>-11.887589285746495</c:v>
              </c:pt>
              <c:pt idx="161">
                <c:v>-12.627414195201835</c:v>
              </c:pt>
              <c:pt idx="162">
                <c:v>-12.972060245833285</c:v>
              </c:pt>
              <c:pt idx="163">
                <c:v>-13.251260494122596</c:v>
              </c:pt>
              <c:pt idx="164">
                <c:v>-12.387785044482669</c:v>
              </c:pt>
              <c:pt idx="165">
                <c:v>-11.585816020301444</c:v>
              </c:pt>
              <c:pt idx="166">
                <c:v>-10.451843627392748</c:v>
              </c:pt>
              <c:pt idx="167">
                <c:v>-8.2249159666128602</c:v>
              </c:pt>
              <c:pt idx="168">
                <c:v>-6.1721253045424982</c:v>
              </c:pt>
              <c:pt idx="169">
                <c:v>-4.4160331312664205</c:v>
              </c:pt>
              <c:pt idx="170">
                <c:v>-3.3707490664370581</c:v>
              </c:pt>
              <c:pt idx="171">
                <c:v>-1.7710049745440923</c:v>
              </c:pt>
              <c:pt idx="172">
                <c:v>0.12620790901790321</c:v>
              </c:pt>
              <c:pt idx="173">
                <c:v>1.6792420811565016</c:v>
              </c:pt>
              <c:pt idx="174">
                <c:v>2.5322824173496365</c:v>
              </c:pt>
              <c:pt idx="175">
                <c:v>2.345814412637913</c:v>
              </c:pt>
              <c:pt idx="176">
                <c:v>1.5256145578191604</c:v>
              </c:pt>
              <c:pt idx="177">
                <c:v>2.0599032732916998</c:v>
              </c:pt>
              <c:pt idx="178">
                <c:v>2.2513711922046085</c:v>
              </c:pt>
              <c:pt idx="179">
                <c:v>2.2528989451332122</c:v>
              </c:pt>
              <c:pt idx="180">
                <c:v>1.3373374465031311</c:v>
              </c:pt>
            </c:numLit>
          </c:val>
          <c:smooth val="0"/>
        </c:ser>
        <c:dLbls>
          <c:showLegendKey val="0"/>
          <c:showVal val="0"/>
          <c:showCatName val="0"/>
          <c:showSerName val="0"/>
          <c:showPercent val="0"/>
          <c:showBubbleSize val="0"/>
        </c:dLbls>
        <c:marker val="1"/>
        <c:smooth val="0"/>
        <c:axId val="516211072"/>
        <c:axId val="516212608"/>
      </c:lineChart>
      <c:catAx>
        <c:axId val="516211072"/>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516212608"/>
        <c:crosses val="autoZero"/>
        <c:auto val="1"/>
        <c:lblAlgn val="ctr"/>
        <c:lblOffset val="100"/>
        <c:tickLblSkip val="6"/>
        <c:tickMarkSkip val="1"/>
        <c:noMultiLvlLbl val="0"/>
      </c:catAx>
      <c:valAx>
        <c:axId val="516212608"/>
        <c:scaling>
          <c:orientation val="minMax"/>
          <c:max val="85"/>
          <c:min val="-7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516211072"/>
        <c:crosses val="autoZero"/>
        <c:crossBetween val="between"/>
        <c:majorUnit val="4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clima económico</a:t>
            </a:r>
            <a:endParaRPr lang="pt-PT" sz="1000" b="1" i="0" u="none" strike="noStrike" baseline="0">
              <a:solidFill>
                <a:schemeClr val="tx2"/>
              </a:solidFill>
              <a:latin typeface="Arial"/>
              <a:cs typeface="Arial"/>
            </a:endParaRPr>
          </a:p>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(sre/mm3m/%)</a:t>
            </a:r>
          </a:p>
        </c:rich>
      </c:tx>
      <c:layout>
        <c:manualLayout>
          <c:xMode val="edge"/>
          <c:yMode val="edge"/>
          <c:x val="0.25825891524038536"/>
          <c:y val="2.6881720430107652E-2"/>
        </c:manualLayout>
      </c:layout>
      <c:overlay val="0"/>
      <c:spPr>
        <a:noFill/>
        <a:ln w="25400">
          <a:noFill/>
        </a:ln>
      </c:spPr>
    </c:title>
    <c:autoTitleDeleted val="0"/>
    <c:plotArea>
      <c:layout>
        <c:manualLayout>
          <c:layoutTarget val="inner"/>
          <c:xMode val="edge"/>
          <c:yMode val="edge"/>
          <c:x val="6.8862376120380514E-2"/>
          <c:y val="0.1612911694134819"/>
          <c:w val="0.91916302038942677"/>
          <c:h val="0.57527220387774058"/>
        </c:manualLayout>
      </c:layout>
      <c:lineChart>
        <c:grouping val="standard"/>
        <c:varyColors val="0"/>
        <c:ser>
          <c:idx val="0"/>
          <c:order val="0"/>
          <c:tx>
            <c:v>Clima</c:v>
          </c:tx>
          <c:spPr>
            <a:ln w="25400">
              <a:solidFill>
                <a:schemeClr val="accent2"/>
              </a:solidFill>
              <a:prstDash val="solid"/>
            </a:ln>
          </c:spPr>
          <c:marker>
            <c:symbol val="none"/>
          </c:marker>
          <c:dLbls>
            <c:delete val="1"/>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-0.37998087076988424</c:v>
              </c:pt>
              <c:pt idx="1">
                <c:v>-0.22827012313301684</c:v>
              </c:pt>
              <c:pt idx="2">
                <c:v>-0.37498011409426818</c:v>
              </c:pt>
              <c:pt idx="3">
                <c:v>-0.31204199764706886</c:v>
              </c:pt>
              <c:pt idx="4">
                <c:v>-0.54121600299867556</c:v>
              </c:pt>
              <c:pt idx="5">
                <c:v>-0.45279274110212286</c:v>
              </c:pt>
              <c:pt idx="6">
                <c:v>-0.37296650205847387</c:v>
              </c:pt>
              <c:pt idx="7">
                <c:v>-0.1189965488179158</c:v>
              </c:pt>
              <c:pt idx="8">
                <c:v>9.9565222061239259E-2</c:v>
              </c:pt>
              <c:pt idx="9">
                <c:v>0.38678246084848206</c:v>
              </c:pt>
              <c:pt idx="10">
                <c:v>0.48869949525816925</c:v>
              </c:pt>
              <c:pt idx="11">
                <c:v>0.5033326281158641</c:v>
              </c:pt>
              <c:pt idx="12">
                <c:v>0.40782298407238404</c:v>
              </c:pt>
              <c:pt idx="13">
                <c:v>0.38199332811379821</c:v>
              </c:pt>
              <c:pt idx="14">
                <c:v>0.41626169976917027</c:v>
              </c:pt>
              <c:pt idx="15">
                <c:v>0.58354580453598293</c:v>
              </c:pt>
              <c:pt idx="16">
                <c:v>0.86950492311277483</c:v>
              </c:pt>
              <c:pt idx="17">
                <c:v>1.0560062408191608</c:v>
              </c:pt>
              <c:pt idx="18">
                <c:v>1.154622527870347</c:v>
              </c:pt>
              <c:pt idx="19">
                <c:v>1.1991126008361279</c:v>
              </c:pt>
              <c:pt idx="20">
                <c:v>1.2425326245512589</c:v>
              </c:pt>
              <c:pt idx="21">
                <c:v>1.1764562488237846</c:v>
              </c:pt>
              <c:pt idx="22">
                <c:v>0.94070816977667138</c:v>
              </c:pt>
              <c:pt idx="23">
                <c:v>0.71307722246123617</c:v>
              </c:pt>
              <c:pt idx="24">
                <c:v>0.64498701264650471</c:v>
              </c:pt>
              <c:pt idx="25">
                <c:v>0.74388342130329144</c:v>
              </c:pt>
              <c:pt idx="26">
                <c:v>0.90740145254844873</c:v>
              </c:pt>
              <c:pt idx="27">
                <c:v>0.95549660610693976</c:v>
              </c:pt>
              <c:pt idx="28">
                <c:v>0.93113992837707027</c:v>
              </c:pt>
              <c:pt idx="29">
                <c:v>0.76349217290322102</c:v>
              </c:pt>
              <c:pt idx="30">
                <c:v>0.45190543534242356</c:v>
              </c:pt>
              <c:pt idx="31">
                <c:v>0.26561355600057646</c:v>
              </c:pt>
              <c:pt idx="32">
                <c:v>0.18476535633257224</c:v>
              </c:pt>
              <c:pt idx="33">
                <c:v>0.33488184263409365</c:v>
              </c:pt>
              <c:pt idx="34">
                <c:v>0.24142661445929159</c:v>
              </c:pt>
              <c:pt idx="35">
                <c:v>0.34435883710941545</c:v>
              </c:pt>
              <c:pt idx="36">
                <c:v>0.30214893884310878</c:v>
              </c:pt>
              <c:pt idx="37">
                <c:v>0.5525093655650366</c:v>
              </c:pt>
              <c:pt idx="38">
                <c:v>0.45785184282236202</c:v>
              </c:pt>
              <c:pt idx="39">
                <c:v>0.61635481658666935</c:v>
              </c:pt>
              <c:pt idx="40">
                <c:v>0.4950514829658812</c:v>
              </c:pt>
              <c:pt idx="41">
                <c:v>0.77829956050415228</c:v>
              </c:pt>
              <c:pt idx="42">
                <c:v>0.86813867094370645</c:v>
              </c:pt>
              <c:pt idx="43">
                <c:v>1.0196041159325875</c:v>
              </c:pt>
              <c:pt idx="44">
                <c:v>1.0122517039400294</c:v>
              </c:pt>
              <c:pt idx="45">
                <c:v>1.1502191122462941</c:v>
              </c:pt>
              <c:pt idx="46">
                <c:v>1.1478144747128545</c:v>
              </c:pt>
              <c:pt idx="47">
                <c:v>0.96802241098238928</c:v>
              </c:pt>
              <c:pt idx="48">
                <c:v>0.82975072858611987</c:v>
              </c:pt>
              <c:pt idx="49">
                <c:v>0.91741773459764997</c:v>
              </c:pt>
              <c:pt idx="50">
                <c:v>1.2011185053172762</c:v>
              </c:pt>
              <c:pt idx="51">
                <c:v>1.3511176232305067</c:v>
              </c:pt>
              <c:pt idx="52">
                <c:v>1.4962400433867544</c:v>
              </c:pt>
              <c:pt idx="53">
                <c:v>1.5402198105932883</c:v>
              </c:pt>
              <c:pt idx="54">
                <c:v>1.4133757422265036</c:v>
              </c:pt>
              <c:pt idx="55">
                <c:v>1.4087393979994132</c:v>
              </c:pt>
              <c:pt idx="56">
                <c:v>1.4270957012239616</c:v>
              </c:pt>
              <c:pt idx="57">
                <c:v>1.513686822615409</c:v>
              </c:pt>
              <c:pt idx="58">
                <c:v>1.4635243741625876</c:v>
              </c:pt>
              <c:pt idx="59">
                <c:v>1.3372612794289751</c:v>
              </c:pt>
              <c:pt idx="60">
                <c:v>1.2781003810279898</c:v>
              </c:pt>
              <c:pt idx="61">
                <c:v>1.2802496910005023</c:v>
              </c:pt>
              <c:pt idx="62">
                <c:v>1.480143677845202</c:v>
              </c:pt>
              <c:pt idx="63">
                <c:v>1.5357050301355841</c:v>
              </c:pt>
              <c:pt idx="64">
                <c:v>1.5009319986824132</c:v>
              </c:pt>
              <c:pt idx="65">
                <c:v>1.1133081619331595</c:v>
              </c:pt>
              <c:pt idx="66">
                <c:v>0.81949433622299872</c:v>
              </c:pt>
              <c:pt idx="67">
                <c:v>0.6467550707128259</c:v>
              </c:pt>
              <c:pt idx="68">
                <c:v>0.56438847788079205</c:v>
              </c:pt>
              <c:pt idx="69">
                <c:v>0.26096252526152525</c:v>
              </c:pt>
              <c:pt idx="70">
                <c:v>-0.42556183458997143</c:v>
              </c:pt>
              <c:pt idx="71">
                <c:v>-1.1100116596304221</c:v>
              </c:pt>
              <c:pt idx="72">
                <c:v>-1.6029171601355707</c:v>
              </c:pt>
              <c:pt idx="73">
                <c:v>-1.9525894140784812</c:v>
              </c:pt>
              <c:pt idx="74">
                <c:v>-2.0241625740419935</c:v>
              </c:pt>
              <c:pt idx="75">
                <c:v>-2.0313631850462008</c:v>
              </c:pt>
              <c:pt idx="76">
                <c:v>-1.6369447025578552</c:v>
              </c:pt>
              <c:pt idx="77">
                <c:v>-1.2982822917304793</c:v>
              </c:pt>
              <c:pt idx="78">
                <c:v>-0.9019126401820895</c:v>
              </c:pt>
              <c:pt idx="79">
                <c:v>-0.51308859902363635</c:v>
              </c:pt>
              <c:pt idx="80">
                <c:v>-0.18244717339556196</c:v>
              </c:pt>
              <c:pt idx="81">
                <c:v>0.13129126153769816</c:v>
              </c:pt>
              <c:pt idx="82">
                <c:v>6.9717281035772655E-2</c:v>
              </c:pt>
              <c:pt idx="83">
                <c:v>-3.5853971241362262E-2</c:v>
              </c:pt>
              <c:pt idx="84">
                <c:v>-0.18435344210608157</c:v>
              </c:pt>
              <c:pt idx="85">
                <c:v>-0.25090694025454685</c:v>
              </c:pt>
              <c:pt idx="86">
                <c:v>-0.14057447728750805</c:v>
              </c:pt>
              <c:pt idx="87">
                <c:v>3.066450113235579E-2</c:v>
              </c:pt>
              <c:pt idx="88">
                <c:v>0.2132399272122146</c:v>
              </c:pt>
              <c:pt idx="89">
                <c:v>0.2717030465520921</c:v>
              </c:pt>
              <c:pt idx="90">
                <c:v>0.19519942890763639</c:v>
              </c:pt>
              <c:pt idx="91">
                <c:v>0.16862923792345663</c:v>
              </c:pt>
              <c:pt idx="92">
                <c:v>0.17389865458029616</c:v>
              </c:pt>
              <c:pt idx="93">
                <c:v>-1.5655285838664032E-2</c:v>
              </c:pt>
              <c:pt idx="94">
                <c:v>-0.27611051561525457</c:v>
              </c:pt>
              <c:pt idx="95">
                <c:v>-0.74519593177254129</c:v>
              </c:pt>
              <c:pt idx="96">
                <c:v>-0.92866012101966566</c:v>
              </c:pt>
              <c:pt idx="97">
                <c:v>-1.0837493918324999</c:v>
              </c:pt>
              <c:pt idx="98">
                <c:v>-1.1357587945633054</c:v>
              </c:pt>
              <c:pt idx="99">
                <c:v>-1.32718969525881</c:v>
              </c:pt>
              <c:pt idx="100">
                <c:v>-1.5011505048809763</c:v>
              </c:pt>
              <c:pt idx="101">
                <c:v>-1.659980328325215</c:v>
              </c:pt>
              <c:pt idx="102">
                <c:v>-1.8021239285955972</c:v>
              </c:pt>
              <c:pt idx="103">
                <c:v>-1.9527199712538394</c:v>
              </c:pt>
              <c:pt idx="104">
                <c:v>-2.1675918498741735</c:v>
              </c:pt>
              <c:pt idx="105">
                <c:v>-2.4201481163166298</c:v>
              </c:pt>
              <c:pt idx="106">
                <c:v>-2.8430935178631223</c:v>
              </c:pt>
              <c:pt idx="107">
                <c:v>-3.2592335052306978</c:v>
              </c:pt>
              <c:pt idx="108">
                <c:v>-3.5391733704245683</c:v>
              </c:pt>
              <c:pt idx="109">
                <c:v>-3.6838500168741142</c:v>
              </c:pt>
              <c:pt idx="110">
                <c:v>-3.6589742729741745</c:v>
              </c:pt>
              <c:pt idx="111">
                <c:v>-3.5715317658900405</c:v>
              </c:pt>
              <c:pt idx="112">
                <c:v>-3.5394694570803962</c:v>
              </c:pt>
              <c:pt idx="113">
                <c:v>-3.3832283161649714</c:v>
              </c:pt>
              <c:pt idx="114">
                <c:v>-3.2972137444404983</c:v>
              </c:pt>
              <c:pt idx="115">
                <c:v>-3.0269513213333861</c:v>
              </c:pt>
              <c:pt idx="116">
                <c:v>-3.1958334724778008</c:v>
              </c:pt>
              <c:pt idx="117">
                <c:v>-3.5209138705097702</c:v>
              </c:pt>
              <c:pt idx="118">
                <c:v>-3.8210251800788466</c:v>
              </c:pt>
              <c:pt idx="119">
                <c:v>-3.8872972333930598</c:v>
              </c:pt>
              <c:pt idx="120">
                <c:v>-3.8061233557574528</c:v>
              </c:pt>
              <c:pt idx="121">
                <c:v>-3.7098063495677067</c:v>
              </c:pt>
              <c:pt idx="122">
                <c:v>-3.3853817467619272</c:v>
              </c:pt>
              <c:pt idx="123">
                <c:v>-3.0965468552385902</c:v>
              </c:pt>
              <c:pt idx="124">
                <c:v>-2.7811084031381972</c:v>
              </c:pt>
              <c:pt idx="125">
                <c:v>-2.5457723317087404</c:v>
              </c:pt>
              <c:pt idx="126">
                <c:v>-2.272630858072751</c:v>
              </c:pt>
              <c:pt idx="127">
                <c:v>-1.844637058741837</c:v>
              </c:pt>
              <c:pt idx="128">
                <c:v>-1.5348456961474775</c:v>
              </c:pt>
              <c:pt idx="129">
                <c:v>-1.2828638281591833</c:v>
              </c:pt>
              <c:pt idx="130">
                <c:v>-1.1524640303704987</c:v>
              </c:pt>
              <c:pt idx="131">
                <c:v>-0.99391101517611569</c:v>
              </c:pt>
              <c:pt idx="132">
                <c:v>-0.73303780659775697</c:v>
              </c:pt>
              <c:pt idx="133">
                <c:v>-0.49155478413065479</c:v>
              </c:pt>
              <c:pt idx="134">
                <c:v>-0.2399144055601366</c:v>
              </c:pt>
              <c:pt idx="135">
                <c:v>-8.8669121255633213E-2</c:v>
              </c:pt>
              <c:pt idx="136">
                <c:v>0.12639422748547541</c:v>
              </c:pt>
              <c:pt idx="137">
                <c:v>0.34842065451961052</c:v>
              </c:pt>
              <c:pt idx="138">
                <c:v>0.52877249468461207</c:v>
              </c:pt>
              <c:pt idx="139">
                <c:v>0.58858828415353082</c:v>
              </c:pt>
              <c:pt idx="140">
                <c:v>0.52626126048637922</c:v>
              </c:pt>
              <c:pt idx="141">
                <c:v>0.55377849289717718</c:v>
              </c:pt>
              <c:pt idx="142">
                <c:v>0.38010785630939892</c:v>
              </c:pt>
              <c:pt idx="143">
                <c:v>0.18671738372859989</c:v>
              </c:pt>
              <c:pt idx="144">
                <c:v>0.27342928300065578</c:v>
              </c:pt>
              <c:pt idx="145">
                <c:v>0.31233636539702103</c:v>
              </c:pt>
              <c:pt idx="146">
                <c:v>0.64404099588622343</c:v>
              </c:pt>
              <c:pt idx="147">
                <c:v>0.7977576970136685</c:v>
              </c:pt>
              <c:pt idx="148">
                <c:v>1.1523371322849287</c:v>
              </c:pt>
              <c:pt idx="149">
                <c:v>1.2648252883446256</c:v>
              </c:pt>
              <c:pt idx="150">
                <c:v>1.3419536469806475</c:v>
              </c:pt>
              <c:pt idx="151">
                <c:v>1.3784787928006381</c:v>
              </c:pt>
              <c:pt idx="152">
                <c:v>1.393913170202344</c:v>
              </c:pt>
              <c:pt idx="153">
                <c:v>1.1551087316276605</c:v>
              </c:pt>
              <c:pt idx="154">
                <c:v>0.92605300781962041</c:v>
              </c:pt>
              <c:pt idx="155">
                <c:v>0.698503959899895</c:v>
              </c:pt>
              <c:pt idx="156">
                <c:v>0.76299148764272795</c:v>
              </c:pt>
              <c:pt idx="157">
                <c:v>0.79331726761133425</c:v>
              </c:pt>
              <c:pt idx="158">
                <c:v>0.98255878386170714</c:v>
              </c:pt>
              <c:pt idx="159">
                <c:v>1.1022511697515416</c:v>
              </c:pt>
              <c:pt idx="160">
                <c:v>1.1926125516303985</c:v>
              </c:pt>
              <c:pt idx="161">
                <c:v>1.1994783886033675</c:v>
              </c:pt>
              <c:pt idx="162">
                <c:v>1.2066915920639396</c:v>
              </c:pt>
              <c:pt idx="163">
                <c:v>1.3058823331463811</c:v>
              </c:pt>
              <c:pt idx="164">
                <c:v>1.3476903566516123</c:v>
              </c:pt>
              <c:pt idx="165">
                <c:v>1.3261812470944279</c:v>
              </c:pt>
              <c:pt idx="166">
                <c:v>1.2348935552962914</c:v>
              </c:pt>
              <c:pt idx="167">
                <c:v>1.1551865842346123</c:v>
              </c:pt>
              <c:pt idx="168">
                <c:v>1.1993319289620279</c:v>
              </c:pt>
              <c:pt idx="169">
                <c:v>1.3681113129424556</c:v>
              </c:pt>
              <c:pt idx="170">
                <c:v>1.5786943932485185</c:v>
              </c:pt>
              <c:pt idx="171">
                <c:v>1.7944338684275258</c:v>
              </c:pt>
              <c:pt idx="172">
                <c:v>1.9624288282677826</c:v>
              </c:pt>
              <c:pt idx="173">
                <c:v>2.1254871051540212</c:v>
              </c:pt>
              <c:pt idx="174">
                <c:v>2.1929039182117362</c:v>
              </c:pt>
              <c:pt idx="175">
                <c:v>2.1401190951723983</c:v>
              </c:pt>
              <c:pt idx="176">
                <c:v>2.1529568916453692</c:v>
              </c:pt>
              <c:pt idx="177">
                <c:v>2.1052746060206702</c:v>
              </c:pt>
              <c:pt idx="178">
                <c:v>2.079268387253931</c:v>
              </c:pt>
              <c:pt idx="179">
                <c:v>1.9085309628903293</c:v>
              </c:pt>
              <c:pt idx="180">
                <c:v>1.9047840807507666</c:v>
              </c:pt>
            </c:numLit>
          </c:val>
          <c:smooth val="0"/>
        </c:ser>
        <c:dLbls>
          <c:showLegendKey val="0"/>
          <c:showVal val="0"/>
          <c:showCatName val="0"/>
          <c:showSerName val="1"/>
          <c:showPercent val="0"/>
          <c:showBubbleSize val="0"/>
        </c:dLbls>
        <c:marker val="1"/>
        <c:smooth val="0"/>
        <c:axId val="70393856"/>
        <c:axId val="70395776"/>
      </c:lineChart>
      <c:catAx>
        <c:axId val="70393856"/>
        <c:scaling>
          <c:orientation val="minMax"/>
        </c:scaling>
        <c:delete val="0"/>
        <c:axPos val="b"/>
        <c:title>
          <c:tx>
            <c:rich>
              <a:bodyPr/>
              <a:lstStyle/>
              <a:p>
                <a:pPr>
                  <a:defRPr sz="600" b="0" i="0" u="none" strike="noStrike" baseline="0">
                    <a:solidFill>
                      <a:schemeClr val="tx2"/>
                    </a:solidFill>
                    <a:latin typeface="Arial"/>
                    <a:ea typeface="Arial"/>
                    <a:cs typeface="Arial"/>
                  </a:defRPr>
                </a:pPr>
                <a:r>
                  <a:rPr lang="pt-PT" baseline="0">
                    <a:solidFill>
                      <a:schemeClr val="tx2"/>
                    </a:solidFill>
                  </a:rPr>
                  <a:t>fonte: INE: ICIT, ICCOP, ICC e ICS. </a:t>
                </a:r>
              </a:p>
            </c:rich>
          </c:tx>
          <c:layout>
            <c:manualLayout>
              <c:xMode val="edge"/>
              <c:yMode val="edge"/>
              <c:x val="1.4970059880239521E-2"/>
              <c:y val="0.91935935427426407"/>
            </c:manualLayout>
          </c:layout>
          <c:overlay val="0"/>
          <c:spPr>
            <a:noFill/>
            <a:ln w="25400">
              <a:noFill/>
            </a:ln>
          </c:spPr>
        </c:title>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0395776"/>
        <c:crosses val="autoZero"/>
        <c:auto val="1"/>
        <c:lblAlgn val="ctr"/>
        <c:lblOffset val="100"/>
        <c:tickLblSkip val="1"/>
        <c:tickMarkSkip val="1"/>
        <c:noMultiLvlLbl val="0"/>
      </c:catAx>
      <c:valAx>
        <c:axId val="70395776"/>
        <c:scaling>
          <c:orientation val="minMax"/>
          <c:max val="6"/>
          <c:min val="-5"/>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0393856"/>
        <c:crosses val="autoZero"/>
        <c:crossBetween val="between"/>
        <c:maj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chemeClr val="accent6"/>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desemprego registado, no final do período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 estrangeiros ...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21021053219413868"/>
          <c:y val="2.7932997139402602E-2"/>
        </c:manualLayout>
      </c:layout>
      <c:overlay val="0"/>
      <c:spPr>
        <a:noFill/>
        <a:ln w="25400">
          <a:noFill/>
        </a:ln>
      </c:spPr>
    </c:title>
    <c:autoTitleDeleted val="0"/>
    <c:plotArea>
      <c:layout>
        <c:manualLayout>
          <c:layoutTarget val="inner"/>
          <c:xMode val="edge"/>
          <c:yMode val="edge"/>
          <c:x val="7.5987841945288834E-2"/>
          <c:y val="0.2471916893206014"/>
          <c:w val="0.91185410334346562"/>
          <c:h val="0.47752939982392806"/>
        </c:manualLayout>
      </c:layout>
      <c:lineChart>
        <c:grouping val="standard"/>
        <c:varyColors val="0"/>
        <c:ser>
          <c:idx val="0"/>
          <c:order val="0"/>
          <c:tx>
            <c:v>dr estrangeiros</c:v>
          </c:tx>
          <c:spPr>
            <a:ln w="25400">
              <a:solidFill>
                <a:schemeClr val="accent2"/>
              </a:solidFill>
              <a:prstDash val="solid"/>
            </a:ln>
          </c:spPr>
          <c:marker>
            <c:symbol val="none"/>
          </c:marker>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strLit>
          </c:cat>
          <c:val>
            <c:numLit>
              <c:formatCode>0.000</c:formatCode>
              <c:ptCount val="180"/>
              <c:pt idx="0">
                <c:v>16.388999999999999</c:v>
              </c:pt>
              <c:pt idx="1">
                <c:v>17.131</c:v>
              </c:pt>
              <c:pt idx="2">
                <c:v>17.760999999999999</c:v>
              </c:pt>
              <c:pt idx="3">
                <c:v>17.834</c:v>
              </c:pt>
              <c:pt idx="4">
                <c:v>17.29</c:v>
              </c:pt>
              <c:pt idx="5">
                <c:v>16.898</c:v>
              </c:pt>
              <c:pt idx="6">
                <c:v>16.498999999999999</c:v>
              </c:pt>
              <c:pt idx="7">
                <c:v>16.010000000000002</c:v>
              </c:pt>
              <c:pt idx="8">
                <c:v>16.484999999999999</c:v>
              </c:pt>
              <c:pt idx="9">
                <c:v>17.206</c:v>
              </c:pt>
              <c:pt idx="10">
                <c:v>18.184999999999999</c:v>
              </c:pt>
              <c:pt idx="11">
                <c:v>18.393000000000001</c:v>
              </c:pt>
              <c:pt idx="12">
                <c:v>18.734999999999999</c:v>
              </c:pt>
              <c:pt idx="13">
                <c:v>18.937999999999999</c:v>
              </c:pt>
              <c:pt idx="14">
                <c:v>18.919</c:v>
              </c:pt>
              <c:pt idx="15">
                <c:v>18.533000000000001</c:v>
              </c:pt>
              <c:pt idx="16">
                <c:v>17.831</c:v>
              </c:pt>
              <c:pt idx="17">
                <c:v>17.315999999999999</c:v>
              </c:pt>
              <c:pt idx="18">
                <c:v>17.151</c:v>
              </c:pt>
              <c:pt idx="19">
                <c:v>17.212</c:v>
              </c:pt>
              <c:pt idx="20">
                <c:v>17.617999999999999</c:v>
              </c:pt>
              <c:pt idx="21">
                <c:v>18.399999999999999</c:v>
              </c:pt>
              <c:pt idx="22">
                <c:v>19.631</c:v>
              </c:pt>
              <c:pt idx="23">
                <c:v>20.036000000000001</c:v>
              </c:pt>
              <c:pt idx="24">
                <c:v>20.792000000000002</c:v>
              </c:pt>
              <c:pt idx="25">
                <c:v>21.152999999999999</c:v>
              </c:pt>
              <c:pt idx="26">
                <c:v>21.28</c:v>
              </c:pt>
              <c:pt idx="27">
                <c:v>21.059000000000001</c:v>
              </c:pt>
              <c:pt idx="28">
                <c:v>20.239999999999998</c:v>
              </c:pt>
              <c:pt idx="29">
                <c:v>19.760000000000002</c:v>
              </c:pt>
              <c:pt idx="30">
                <c:v>19.376000000000001</c:v>
              </c:pt>
              <c:pt idx="31">
                <c:v>19.227</c:v>
              </c:pt>
              <c:pt idx="32">
                <c:v>19.681000000000001</c:v>
              </c:pt>
              <c:pt idx="33">
                <c:v>20.341000000000001</c:v>
              </c:pt>
              <c:pt idx="34">
                <c:v>21.381</c:v>
              </c:pt>
              <c:pt idx="35">
                <c:v>21.57</c:v>
              </c:pt>
              <c:pt idx="36">
                <c:v>22.484999999999999</c:v>
              </c:pt>
              <c:pt idx="37">
                <c:v>22.620999999999999</c:v>
              </c:pt>
              <c:pt idx="38">
                <c:v>22.006</c:v>
              </c:pt>
              <c:pt idx="39">
                <c:v>21.47</c:v>
              </c:pt>
              <c:pt idx="40">
                <c:v>20.838999999999999</c:v>
              </c:pt>
              <c:pt idx="41">
                <c:v>20.100000000000001</c:v>
              </c:pt>
              <c:pt idx="42">
                <c:v>19.398</c:v>
              </c:pt>
              <c:pt idx="43">
                <c:v>19.061</c:v>
              </c:pt>
              <c:pt idx="44">
                <c:v>19.367000000000001</c:v>
              </c:pt>
              <c:pt idx="45">
                <c:v>20.341999999999999</c:v>
              </c:pt>
              <c:pt idx="46">
                <c:v>21.715</c:v>
              </c:pt>
              <c:pt idx="47">
                <c:v>21.672999999999998</c:v>
              </c:pt>
              <c:pt idx="48">
                <c:v>22.158000000000001</c:v>
              </c:pt>
              <c:pt idx="49">
                <c:v>22.187999999999999</c:v>
              </c:pt>
              <c:pt idx="50">
                <c:v>21.812000000000001</c:v>
              </c:pt>
              <c:pt idx="51">
                <c:v>20.263999999999999</c:v>
              </c:pt>
              <c:pt idx="52">
                <c:v>18.646000000000001</c:v>
              </c:pt>
              <c:pt idx="53">
                <c:v>18.143999999999998</c:v>
              </c:pt>
              <c:pt idx="54">
                <c:v>17.896999999999998</c:v>
              </c:pt>
              <c:pt idx="55">
                <c:v>17.408999999999999</c:v>
              </c:pt>
              <c:pt idx="56">
                <c:v>17.971</c:v>
              </c:pt>
              <c:pt idx="57">
                <c:v>18.82</c:v>
              </c:pt>
              <c:pt idx="58">
                <c:v>19.652999999999999</c:v>
              </c:pt>
              <c:pt idx="59">
                <c:v>19.510999999999999</c:v>
              </c:pt>
              <c:pt idx="60">
                <c:v>20.337</c:v>
              </c:pt>
              <c:pt idx="61">
                <c:v>20.754000000000001</c:v>
              </c:pt>
              <c:pt idx="62">
                <c:v>20.387</c:v>
              </c:pt>
              <c:pt idx="63">
                <c:v>19.956</c:v>
              </c:pt>
              <c:pt idx="64">
                <c:v>19.513999999999999</c:v>
              </c:pt>
              <c:pt idx="65">
                <c:v>19.492999999999999</c:v>
              </c:pt>
              <c:pt idx="66">
                <c:v>19.030999999999999</c:v>
              </c:pt>
              <c:pt idx="67">
                <c:v>19.100000000000001</c:v>
              </c:pt>
              <c:pt idx="68">
                <c:v>19.617000000000001</c:v>
              </c:pt>
              <c:pt idx="69">
                <c:v>20.902000000000001</c:v>
              </c:pt>
              <c:pt idx="70">
                <c:v>23.125</c:v>
              </c:pt>
              <c:pt idx="71">
                <c:v>24.202999999999999</c:v>
              </c:pt>
              <c:pt idx="72">
                <c:v>27.81</c:v>
              </c:pt>
              <c:pt idx="73">
                <c:v>30.754000000000001</c:v>
              </c:pt>
              <c:pt idx="74">
                <c:v>32.594999999999999</c:v>
              </c:pt>
              <c:pt idx="75">
                <c:v>33.633000000000003</c:v>
              </c:pt>
              <c:pt idx="76">
                <c:v>33.131</c:v>
              </c:pt>
              <c:pt idx="77">
                <c:v>32.700000000000003</c:v>
              </c:pt>
              <c:pt idx="78">
                <c:v>32.155000000000001</c:v>
              </c:pt>
              <c:pt idx="79">
                <c:v>31.524999999999999</c:v>
              </c:pt>
              <c:pt idx="80">
                <c:v>32.326000000000001</c:v>
              </c:pt>
              <c:pt idx="81">
                <c:v>34.146000000000001</c:v>
              </c:pt>
              <c:pt idx="82">
                <c:v>36.079000000000001</c:v>
              </c:pt>
              <c:pt idx="83">
                <c:v>36.442</c:v>
              </c:pt>
              <c:pt idx="84">
                <c:v>39.527999999999999</c:v>
              </c:pt>
              <c:pt idx="85">
                <c:v>40.128</c:v>
              </c:pt>
              <c:pt idx="86">
                <c:v>41.216000000000001</c:v>
              </c:pt>
              <c:pt idx="87">
                <c:v>40.606999999999999</c:v>
              </c:pt>
              <c:pt idx="88">
                <c:v>38.798000000000002</c:v>
              </c:pt>
              <c:pt idx="89">
                <c:v>37.19</c:v>
              </c:pt>
              <c:pt idx="90">
                <c:v>35.759</c:v>
              </c:pt>
              <c:pt idx="91">
                <c:v>34.718000000000004</c:v>
              </c:pt>
              <c:pt idx="92">
                <c:v>35</c:v>
              </c:pt>
              <c:pt idx="93">
                <c:v>35.823</c:v>
              </c:pt>
              <c:pt idx="94">
                <c:v>36.856000000000002</c:v>
              </c:pt>
              <c:pt idx="95">
                <c:v>36.496000000000002</c:v>
              </c:pt>
              <c:pt idx="96">
                <c:v>37.914000000000001</c:v>
              </c:pt>
              <c:pt idx="97">
                <c:v>37.963000000000001</c:v>
              </c:pt>
              <c:pt idx="98">
                <c:v>37.704000000000001</c:v>
              </c:pt>
              <c:pt idx="99">
                <c:v>36.465000000000003</c:v>
              </c:pt>
              <c:pt idx="100">
                <c:v>35.322000000000003</c:v>
              </c:pt>
              <c:pt idx="101">
                <c:v>33.807000000000002</c:v>
              </c:pt>
              <c:pt idx="102">
                <c:v>32.817</c:v>
              </c:pt>
              <c:pt idx="103">
                <c:v>32.463999999999999</c:v>
              </c:pt>
              <c:pt idx="104">
                <c:v>33.67</c:v>
              </c:pt>
              <c:pt idx="105">
                <c:v>35.363</c:v>
              </c:pt>
              <c:pt idx="106">
                <c:v>37.819000000000003</c:v>
              </c:pt>
              <c:pt idx="107">
                <c:v>38.802999999999997</c:v>
              </c:pt>
              <c:pt idx="108">
                <c:v>41.3</c:v>
              </c:pt>
              <c:pt idx="109">
                <c:v>42.3</c:v>
              </c:pt>
              <c:pt idx="110">
                <c:v>42.9</c:v>
              </c:pt>
              <c:pt idx="111">
                <c:v>42.2</c:v>
              </c:pt>
              <c:pt idx="112">
                <c:v>40.799999999999997</c:v>
              </c:pt>
              <c:pt idx="113">
                <c:v>40.799999999999997</c:v>
              </c:pt>
              <c:pt idx="114">
                <c:v>39.200000000000003</c:v>
              </c:pt>
              <c:pt idx="115">
                <c:v>38.700000000000003</c:v>
              </c:pt>
              <c:pt idx="116">
                <c:v>39</c:v>
              </c:pt>
              <c:pt idx="117">
                <c:v>40.5</c:v>
              </c:pt>
              <c:pt idx="118">
                <c:v>41.5</c:v>
              </c:pt>
              <c:pt idx="119">
                <c:v>41.5</c:v>
              </c:pt>
              <c:pt idx="120">
                <c:v>43.326999999999998</c:v>
              </c:pt>
              <c:pt idx="121">
                <c:v>43.732999999999997</c:v>
              </c:pt>
              <c:pt idx="122">
                <c:v>42.698</c:v>
              </c:pt>
              <c:pt idx="123">
                <c:v>41.280999999999999</c:v>
              </c:pt>
              <c:pt idx="124">
                <c:v>38.317</c:v>
              </c:pt>
              <c:pt idx="125">
                <c:v>36.679000000000002</c:v>
              </c:pt>
              <c:pt idx="126">
                <c:v>35.201999999999998</c:v>
              </c:pt>
              <c:pt idx="127">
                <c:v>33.832000000000001</c:v>
              </c:pt>
              <c:pt idx="128">
                <c:v>33.735999999999997</c:v>
              </c:pt>
              <c:pt idx="129">
                <c:v>34.390999999999998</c:v>
              </c:pt>
              <c:pt idx="130">
                <c:v>35.14</c:v>
              </c:pt>
              <c:pt idx="131">
                <c:v>34.968000000000004</c:v>
              </c:pt>
              <c:pt idx="132">
                <c:v>36.104999999999997</c:v>
              </c:pt>
              <c:pt idx="133">
                <c:v>36.338000000000001</c:v>
              </c:pt>
              <c:pt idx="134">
                <c:v>35.771999999999998</c:v>
              </c:pt>
              <c:pt idx="135">
                <c:v>33.590000000000003</c:v>
              </c:pt>
              <c:pt idx="136">
                <c:v>31.253</c:v>
              </c:pt>
              <c:pt idx="137">
                <c:v>29.228999999999999</c:v>
              </c:pt>
              <c:pt idx="138">
                <c:v>29.228999999999999</c:v>
              </c:pt>
              <c:pt idx="139">
                <c:v>27.5</c:v>
              </c:pt>
              <c:pt idx="140">
                <c:v>27.024000000000001</c:v>
              </c:pt>
              <c:pt idx="141">
                <c:v>27.509</c:v>
              </c:pt>
              <c:pt idx="142">
                <c:v>28.446999999999999</c:v>
              </c:pt>
              <c:pt idx="143">
                <c:v>27.815000000000001</c:v>
              </c:pt>
              <c:pt idx="144">
                <c:v>29.155999999999999</c:v>
              </c:pt>
              <c:pt idx="145">
                <c:v>29.009</c:v>
              </c:pt>
              <c:pt idx="146">
                <c:v>28.292999999999999</c:v>
              </c:pt>
              <c:pt idx="147">
                <c:v>26.797999999999998</c:v>
              </c:pt>
              <c:pt idx="148">
                <c:v>25.155999999999999</c:v>
              </c:pt>
              <c:pt idx="149">
                <c:v>23.18</c:v>
              </c:pt>
              <c:pt idx="150">
                <c:v>21.992999999999999</c:v>
              </c:pt>
              <c:pt idx="151">
                <c:v>21.29</c:v>
              </c:pt>
              <c:pt idx="152">
                <c:v>21.986999999999998</c:v>
              </c:pt>
              <c:pt idx="153">
                <c:v>23.488</c:v>
              </c:pt>
              <c:pt idx="154">
                <c:v>25.074999999999999</c:v>
              </c:pt>
              <c:pt idx="155">
                <c:v>25.164999999999999</c:v>
              </c:pt>
              <c:pt idx="156">
                <c:v>26.43</c:v>
              </c:pt>
              <c:pt idx="157">
                <c:v>26.911000000000001</c:v>
              </c:pt>
              <c:pt idx="158">
                <c:v>26.292000000000002</c:v>
              </c:pt>
              <c:pt idx="159">
                <c:v>24.832000000000001</c:v>
              </c:pt>
              <c:pt idx="160">
                <c:v>22.792000000000002</c:v>
              </c:pt>
              <c:pt idx="161">
                <c:v>21.03</c:v>
              </c:pt>
              <c:pt idx="162">
                <c:v>19.891999999999999</c:v>
              </c:pt>
              <c:pt idx="163">
                <c:v>19.463000000000001</c:v>
              </c:pt>
              <c:pt idx="164">
                <c:v>19.338999999999999</c:v>
              </c:pt>
              <c:pt idx="165">
                <c:v>20.108000000000001</c:v>
              </c:pt>
              <c:pt idx="166">
                <c:v>21.564</c:v>
              </c:pt>
              <c:pt idx="167">
                <c:v>21.448</c:v>
              </c:pt>
              <c:pt idx="168">
                <c:v>22.411999999999999</c:v>
              </c:pt>
              <c:pt idx="169">
                <c:v>21.803999999999998</c:v>
              </c:pt>
              <c:pt idx="170">
                <c:v>20.495999999999999</c:v>
              </c:pt>
              <c:pt idx="171">
                <c:v>18.724</c:v>
              </c:pt>
              <c:pt idx="172">
                <c:v>18.724</c:v>
              </c:pt>
              <c:pt idx="173">
                <c:v>16.57</c:v>
              </c:pt>
              <c:pt idx="174">
                <c:v>16.056999999999999</c:v>
              </c:pt>
              <c:pt idx="175">
                <c:v>15.147</c:v>
              </c:pt>
              <c:pt idx="176">
                <c:v>15.574</c:v>
              </c:pt>
              <c:pt idx="177">
                <c:v>15.989000000000001</c:v>
              </c:pt>
              <c:pt idx="178">
                <c:v>17.916</c:v>
              </c:pt>
              <c:pt idx="179">
                <c:v>18.248000000000001</c:v>
              </c:pt>
            </c:numLit>
          </c:val>
          <c:smooth val="0"/>
        </c:ser>
        <c:dLbls>
          <c:showLegendKey val="0"/>
          <c:showVal val="0"/>
          <c:showCatName val="0"/>
          <c:showSerName val="0"/>
          <c:showPercent val="0"/>
          <c:showBubbleSize val="0"/>
        </c:dLbls>
        <c:marker val="1"/>
        <c:smooth val="0"/>
        <c:axId val="70428160"/>
        <c:axId val="70429696"/>
      </c:lineChart>
      <c:catAx>
        <c:axId val="704281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0429696"/>
        <c:crosses val="autoZero"/>
        <c:auto val="1"/>
        <c:lblAlgn val="ctr"/>
        <c:lblOffset val="100"/>
        <c:tickLblSkip val="1"/>
        <c:tickMarkSkip val="1"/>
        <c:noMultiLvlLbl val="0"/>
      </c:catAx>
      <c:valAx>
        <c:axId val="70429696"/>
        <c:scaling>
          <c:orientation val="minMax"/>
          <c:max val="45"/>
          <c:min val="1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0428160"/>
        <c:crosses val="autoZero"/>
        <c:crossBetween val="between"/>
        <c:majorUnit val="5"/>
        <c:minorUnit val="5"/>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indicador de confiança setorial</a:t>
            </a:r>
            <a:r>
              <a:rPr lang="pt-PT" sz="700" b="0" i="0" u="none" strike="noStrike" baseline="0">
                <a:solidFill>
                  <a:schemeClr val="tx2"/>
                </a:solidFill>
                <a:latin typeface="Arial"/>
                <a:cs typeface="Arial"/>
              </a:rPr>
              <a:t> (mm3m)</a:t>
            </a:r>
          </a:p>
        </c:rich>
      </c:tx>
      <c:layout>
        <c:manualLayout>
          <c:xMode val="edge"/>
          <c:yMode val="edge"/>
          <c:x val="0.20535780918951388"/>
          <c:y val="3.225806451613001E-2"/>
        </c:manualLayout>
      </c:layout>
      <c:overlay val="0"/>
      <c:spPr>
        <a:noFill/>
        <a:ln w="25400">
          <a:noFill/>
        </a:ln>
      </c:spPr>
    </c:title>
    <c:autoTitleDeleted val="0"/>
    <c:plotArea>
      <c:layout>
        <c:manualLayout>
          <c:layoutTarget val="inner"/>
          <c:xMode val="edge"/>
          <c:yMode val="edge"/>
          <c:x val="7.5289188249059225E-2"/>
          <c:y val="0.1648751164168995"/>
          <c:w val="0.90476453440212989"/>
          <c:h val="0.56989642423729292"/>
        </c:manualLayout>
      </c:layout>
      <c:lineChart>
        <c:grouping val="standard"/>
        <c:varyColors val="0"/>
        <c:ser>
          <c:idx val="0"/>
          <c:order val="0"/>
          <c:tx>
            <c:v>construcao</c:v>
          </c:tx>
          <c:spPr>
            <a:ln w="25400">
              <a:solidFill>
                <a:srgbClr val="808080"/>
              </a:solidFill>
              <a:prstDash val="solid"/>
            </a:ln>
          </c:spPr>
          <c:marker>
            <c:symbol val="none"/>
          </c:marker>
          <c:dLbls>
            <c:dLbl>
              <c:idx val="8"/>
              <c:layout>
                <c:manualLayout>
                  <c:x val="0.63766435822028267"/>
                  <c:y val="-7.0353625151694743E-2"/>
                </c:manualLayout>
              </c:layout>
              <c:tx>
                <c:rich>
                  <a:bodyPr/>
                  <a:lstStyle/>
                  <a:p>
                    <a:pPr>
                      <a:defRPr sz="800" b="0" i="0" u="none" strike="noStrike" baseline="0">
                        <a:solidFill>
                          <a:schemeClr val="accent1"/>
                        </a:solidFill>
                        <a:latin typeface="Arial"/>
                        <a:ea typeface="Arial"/>
                        <a:cs typeface="Arial"/>
                      </a:defRPr>
                    </a:pPr>
                    <a:r>
                      <a:rPr lang="pt-PT" sz="700" b="1" i="0" u="none" strike="noStrike" baseline="0">
                        <a:solidFill>
                          <a:schemeClr val="accent1"/>
                        </a:solidFill>
                        <a:latin typeface="Arial"/>
                        <a:cs typeface="Arial"/>
                      </a:rPr>
                      <a:t>indústria </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-36.937616019697764</c:v>
              </c:pt>
              <c:pt idx="1">
                <c:v>-37.296590378672114</c:v>
              </c:pt>
              <c:pt idx="2">
                <c:v>-40.322231404313143</c:v>
              </c:pt>
              <c:pt idx="3">
                <c:v>-40.681205763287501</c:v>
              </c:pt>
              <c:pt idx="4">
                <c:v>-40.181205763287501</c:v>
              </c:pt>
              <c:pt idx="5">
                <c:v>-40.01453909662083</c:v>
              </c:pt>
              <c:pt idx="6">
                <c:v>-38.847872429954165</c:v>
              </c:pt>
              <c:pt idx="7">
                <c:v>-38.681205763287501</c:v>
              </c:pt>
              <c:pt idx="8">
                <c:v>-37.181205763287501</c:v>
              </c:pt>
              <c:pt idx="9">
                <c:v>-37.347872429954165</c:v>
              </c:pt>
              <c:pt idx="10">
                <c:v>-36.181205763287501</c:v>
              </c:pt>
              <c:pt idx="11">
                <c:v>-35.847872429954165</c:v>
              </c:pt>
              <c:pt idx="12">
                <c:v>-34.181205763287501</c:v>
              </c:pt>
              <c:pt idx="13">
                <c:v>-33.847872429954165</c:v>
              </c:pt>
              <c:pt idx="14">
                <c:v>-32.847872429954165</c:v>
              </c:pt>
              <c:pt idx="15">
                <c:v>-32.681205763287501</c:v>
              </c:pt>
              <c:pt idx="16">
                <c:v>-31.847872429954165</c:v>
              </c:pt>
              <c:pt idx="17">
                <c:v>-31.347872429954169</c:v>
              </c:pt>
              <c:pt idx="18">
                <c:v>-31.181205763287505</c:v>
              </c:pt>
              <c:pt idx="19">
                <c:v>-30.847872429954169</c:v>
              </c:pt>
              <c:pt idx="20">
                <c:v>-30.681205763287505</c:v>
              </c:pt>
              <c:pt idx="21">
                <c:v>-31.181205763287505</c:v>
              </c:pt>
              <c:pt idx="22">
                <c:v>-31.014539096620833</c:v>
              </c:pt>
              <c:pt idx="23">
                <c:v>-30.847872429954165</c:v>
              </c:pt>
              <c:pt idx="24">
                <c:v>-29.014539096620837</c:v>
              </c:pt>
              <c:pt idx="25">
                <c:v>-28.681205763287505</c:v>
              </c:pt>
              <c:pt idx="26">
                <c:v>-28.347872429954169</c:v>
              </c:pt>
              <c:pt idx="27">
                <c:v>-27.347872429954169</c:v>
              </c:pt>
              <c:pt idx="28">
                <c:v>-26.847872429954169</c:v>
              </c:pt>
              <c:pt idx="29">
                <c:v>-26.347872429954169</c:v>
              </c:pt>
              <c:pt idx="30">
                <c:v>-26.347872429954169</c:v>
              </c:pt>
              <c:pt idx="31">
                <c:v>-26.514539096620837</c:v>
              </c:pt>
              <c:pt idx="32">
                <c:v>-28.014539096620837</c:v>
              </c:pt>
              <c:pt idx="33">
                <c:v>-30.014539096620837</c:v>
              </c:pt>
              <c:pt idx="34">
                <c:v>-31.847872429954169</c:v>
              </c:pt>
              <c:pt idx="35">
                <c:v>-32.51453909662083</c:v>
              </c:pt>
              <c:pt idx="36">
                <c:v>-33.347872429954165</c:v>
              </c:pt>
              <c:pt idx="37">
                <c:v>-33.01453909662083</c:v>
              </c:pt>
              <c:pt idx="38">
                <c:v>-32.347872429954165</c:v>
              </c:pt>
              <c:pt idx="39">
                <c:v>-32.181205763287501</c:v>
              </c:pt>
              <c:pt idx="40">
                <c:v>-33.01453909662083</c:v>
              </c:pt>
              <c:pt idx="41">
                <c:v>-34.01453909662083</c:v>
              </c:pt>
              <c:pt idx="42">
                <c:v>-34.51453909662083</c:v>
              </c:pt>
              <c:pt idx="43">
                <c:v>-34.181205763287501</c:v>
              </c:pt>
              <c:pt idx="44">
                <c:v>-34.01453909662083</c:v>
              </c:pt>
              <c:pt idx="45">
                <c:v>-34.51453909662083</c:v>
              </c:pt>
              <c:pt idx="46">
                <c:v>-34.181205763287501</c:v>
              </c:pt>
              <c:pt idx="47">
                <c:v>-35.01453909662083</c:v>
              </c:pt>
              <c:pt idx="48">
                <c:v>-33.01453909662083</c:v>
              </c:pt>
              <c:pt idx="49">
                <c:v>-33.01453909662083</c:v>
              </c:pt>
              <c:pt idx="50">
                <c:v>-30.181205763287497</c:v>
              </c:pt>
              <c:pt idx="51">
                <c:v>-29.681205763287497</c:v>
              </c:pt>
              <c:pt idx="52">
                <c:v>-27.347872429954169</c:v>
              </c:pt>
              <c:pt idx="53">
                <c:v>-27.014539096620837</c:v>
              </c:pt>
              <c:pt idx="54">
                <c:v>-27.014539096620837</c:v>
              </c:pt>
              <c:pt idx="55">
                <c:v>-25.847872429954169</c:v>
              </c:pt>
              <c:pt idx="56">
                <c:v>-25.014539096620837</c:v>
              </c:pt>
              <c:pt idx="57">
                <c:v>-24.681205763287505</c:v>
              </c:pt>
              <c:pt idx="58">
                <c:v>-27.681205763287505</c:v>
              </c:pt>
              <c:pt idx="59">
                <c:v>-29.014539096620837</c:v>
              </c:pt>
              <c:pt idx="60">
                <c:v>-28.681205763287505</c:v>
              </c:pt>
              <c:pt idx="61">
                <c:v>-26.681205763287505</c:v>
              </c:pt>
              <c:pt idx="62">
                <c:v>-24.347872429954169</c:v>
              </c:pt>
              <c:pt idx="63">
                <c:v>-23.014539096620837</c:v>
              </c:pt>
              <c:pt idx="64">
                <c:v>-22.181205763287505</c:v>
              </c:pt>
              <c:pt idx="65">
                <c:v>-22.847872429954169</c:v>
              </c:pt>
              <c:pt idx="66">
                <c:v>-24.014539096620837</c:v>
              </c:pt>
              <c:pt idx="67">
                <c:v>-25.514539096620837</c:v>
              </c:pt>
              <c:pt idx="68">
                <c:v>-26.847872429954169</c:v>
              </c:pt>
              <c:pt idx="69">
                <c:v>-28.014539096620837</c:v>
              </c:pt>
              <c:pt idx="70">
                <c:v>-30.014539096620837</c:v>
              </c:pt>
              <c:pt idx="71">
                <c:v>-32.51453909662083</c:v>
              </c:pt>
              <c:pt idx="72">
                <c:v>-34.347872429954165</c:v>
              </c:pt>
              <c:pt idx="73">
                <c:v>-34.847872429954165</c:v>
              </c:pt>
              <c:pt idx="74">
                <c:v>-34.847872429954165</c:v>
              </c:pt>
              <c:pt idx="75">
                <c:v>-35.51453909662083</c:v>
              </c:pt>
              <c:pt idx="76">
                <c:v>-32.832392020015277</c:v>
              </c:pt>
              <c:pt idx="77">
                <c:v>-29.859374053059721</c:v>
              </c:pt>
              <c:pt idx="78">
                <c:v>-28.189765330720832</c:v>
              </c:pt>
              <c:pt idx="79">
                <c:v>-28.134301978704162</c:v>
              </c:pt>
              <c:pt idx="80">
                <c:v>-29.888776833820831</c:v>
              </c:pt>
              <c:pt idx="81">
                <c:v>-29.565700357787495</c:v>
              </c:pt>
              <c:pt idx="82">
                <c:v>-31.220525436837494</c:v>
              </c:pt>
              <c:pt idx="83">
                <c:v>-32.201267633870835</c:v>
              </c:pt>
              <c:pt idx="84">
                <c:v>-34.572118402037496</c:v>
              </c:pt>
              <c:pt idx="85">
                <c:v>-35.892350599620833</c:v>
              </c:pt>
              <c:pt idx="86">
                <c:v>-36.725395454987499</c:v>
              </c:pt>
              <c:pt idx="87">
                <c:v>-36.730572295937499</c:v>
              </c:pt>
              <c:pt idx="88">
                <c:v>-37.043380008787501</c:v>
              </c:pt>
              <c:pt idx="89">
                <c:v>-36.247597519670833</c:v>
              </c:pt>
              <c:pt idx="90">
                <c:v>-35.444426383787494</c:v>
              </c:pt>
              <c:pt idx="91">
                <c:v>-35.960941114204161</c:v>
              </c:pt>
              <c:pt idx="92">
                <c:v>-36.623053732287502</c:v>
              </c:pt>
              <c:pt idx="93">
                <c:v>-38.901062925637497</c:v>
              </c:pt>
              <c:pt idx="94">
                <c:v>-40.071574313104172</c:v>
              </c:pt>
              <c:pt idx="95">
                <c:v>-42.268823956804169</c:v>
              </c:pt>
              <c:pt idx="96">
                <c:v>-43.460008288954164</c:v>
              </c:pt>
              <c:pt idx="97">
                <c:v>-45.301697684004161</c:v>
              </c:pt>
              <c:pt idx="98">
                <c:v>-46.303977421487502</c:v>
              </c:pt>
              <c:pt idx="99">
                <c:v>-47.193141618154165</c:v>
              </c:pt>
              <c:pt idx="100">
                <c:v>-47.89378518525416</c:v>
              </c:pt>
              <c:pt idx="101">
                <c:v>-49.310930825420826</c:v>
              </c:pt>
              <c:pt idx="102">
                <c:v>-50.027864638004161</c:v>
              </c:pt>
              <c:pt idx="103">
                <c:v>-51.987220484670821</c:v>
              </c:pt>
              <c:pt idx="104">
                <c:v>-54.368376469670828</c:v>
              </c:pt>
              <c:pt idx="105">
                <c:v>-57.388661653087503</c:v>
              </c:pt>
              <c:pt idx="106">
                <c:v>-60.078456353637499</c:v>
              </c:pt>
              <c:pt idx="107">
                <c:v>-61.773982763837502</c:v>
              </c:pt>
              <c:pt idx="108">
                <c:v>-63.704899723170833</c:v>
              </c:pt>
              <c:pt idx="109">
                <c:v>-64.758605133487507</c:v>
              </c:pt>
              <c:pt idx="110">
                <c:v>-65.448650660804162</c:v>
              </c:pt>
              <c:pt idx="111">
                <c:v>-65.670978349737496</c:v>
              </c:pt>
              <c:pt idx="112">
                <c:v>-65.957685511070835</c:v>
              </c:pt>
              <c:pt idx="113">
                <c:v>-66.17802317615417</c:v>
              </c:pt>
              <c:pt idx="114">
                <c:v>-66.184866257920831</c:v>
              </c:pt>
              <c:pt idx="115">
                <c:v>-64.928742424470826</c:v>
              </c:pt>
              <c:pt idx="116">
                <c:v>-65.481358868387503</c:v>
              </c:pt>
              <c:pt idx="117">
                <c:v>-66.820873757854159</c:v>
              </c:pt>
              <c:pt idx="118">
                <c:v>-68.084757614154171</c:v>
              </c:pt>
              <c:pt idx="119">
                <c:v>-67.252075337720839</c:v>
              </c:pt>
              <c:pt idx="120">
                <c:v>-65.796376934404165</c:v>
              </c:pt>
              <c:pt idx="121">
                <c:v>-63.957753992687508</c:v>
              </c:pt>
              <c:pt idx="122">
                <c:v>-62.343863546520829</c:v>
              </c:pt>
              <c:pt idx="123">
                <c:v>-59.987492479637496</c:v>
              </c:pt>
              <c:pt idx="124">
                <c:v>-58.714727341820833</c:v>
              </c:pt>
              <c:pt idx="125">
                <c:v>-56.959686244804175</c:v>
              </c:pt>
              <c:pt idx="126">
                <c:v>-56.255727267304167</c:v>
              </c:pt>
              <c:pt idx="127">
                <c:v>-53.0551513995375</c:v>
              </c:pt>
              <c:pt idx="128">
                <c:v>-50.684638788487497</c:v>
              </c:pt>
              <c:pt idx="129">
                <c:v>-47.727719587120838</c:v>
              </c:pt>
              <c:pt idx="130">
                <c:v>-46.70264429692083</c:v>
              </c:pt>
              <c:pt idx="131">
                <c:v>-46.554121737104168</c:v>
              </c:pt>
              <c:pt idx="132">
                <c:v>-45.40375141525417</c:v>
              </c:pt>
              <c:pt idx="133">
                <c:v>-44.537570609770832</c:v>
              </c:pt>
              <c:pt idx="134">
                <c:v>-43.507502000737496</c:v>
              </c:pt>
              <c:pt idx="135">
                <c:v>-44.047154990637495</c:v>
              </c:pt>
              <c:pt idx="136">
                <c:v>-43.496569267754161</c:v>
              </c:pt>
              <c:pt idx="137">
                <c:v>-41.449049215987493</c:v>
              </c:pt>
              <c:pt idx="138">
                <c:v>-39.432090279020827</c:v>
              </c:pt>
              <c:pt idx="139">
                <c:v>-39.161794888954169</c:v>
              </c:pt>
              <c:pt idx="140">
                <c:v>-39.918615819020836</c:v>
              </c:pt>
              <c:pt idx="141">
                <c:v>-38.904063840470833</c:v>
              </c:pt>
              <c:pt idx="142">
                <c:v>-38.979264225804165</c:v>
              </c:pt>
              <c:pt idx="143">
                <c:v>-39.282981102754171</c:v>
              </c:pt>
              <c:pt idx="144">
                <c:v>-38.782489126437497</c:v>
              </c:pt>
              <c:pt idx="145">
                <c:v>-37.694448843554163</c:v>
              </c:pt>
              <c:pt idx="146">
                <c:v>-35.221073678337497</c:v>
              </c:pt>
              <c:pt idx="147">
                <c:v>-35.348094279454166</c:v>
              </c:pt>
              <c:pt idx="148">
                <c:v>-35.258752754291663</c:v>
              </c:pt>
              <c:pt idx="149">
                <c:v>-36.570269522312508</c:v>
              </c:pt>
              <c:pt idx="150">
                <c:v>-36.354964127450003</c:v>
              </c:pt>
              <c:pt idx="151">
                <c:v>-34.372666383733332</c:v>
              </c:pt>
              <c:pt idx="152">
                <c:v>-33.191836193216666</c:v>
              </c:pt>
              <c:pt idx="153">
                <c:v>-34.067735186233335</c:v>
              </c:pt>
              <c:pt idx="154">
                <c:v>-35.871302118449996</c:v>
              </c:pt>
              <c:pt idx="155">
                <c:v>-36.399787655466668</c:v>
              </c:pt>
              <c:pt idx="156">
                <c:v>-34.843363003783331</c:v>
              </c:pt>
              <c:pt idx="157">
                <c:v>-34.073193046083333</c:v>
              </c:pt>
              <c:pt idx="158">
                <c:v>-32.823662777316663</c:v>
              </c:pt>
              <c:pt idx="159">
                <c:v>-33.07523287155</c:v>
              </c:pt>
              <c:pt idx="160">
                <c:v>-32.570558462433333</c:v>
              </c:pt>
              <c:pt idx="161">
                <c:v>-32.745192968766673</c:v>
              </c:pt>
              <c:pt idx="162">
                <c:v>-32.080188164050007</c:v>
              </c:pt>
              <c:pt idx="163">
                <c:v>-30.994255316816666</c:v>
              </c:pt>
              <c:pt idx="164">
                <c:v>-29.6321954979</c:v>
              </c:pt>
              <c:pt idx="165">
                <c:v>-29.157584307516668</c:v>
              </c:pt>
              <c:pt idx="166">
                <c:v>-29.696040917216667</c:v>
              </c:pt>
              <c:pt idx="167">
                <c:v>-30.239187378666667</c:v>
              </c:pt>
              <c:pt idx="168">
                <c:v>-29.631397486466668</c:v>
              </c:pt>
              <c:pt idx="169">
                <c:v>-27.277619465533334</c:v>
              </c:pt>
              <c:pt idx="170">
                <c:v>-25.375470634400003</c:v>
              </c:pt>
              <c:pt idx="171">
                <c:v>-23.721283223583338</c:v>
              </c:pt>
              <c:pt idx="172">
                <c:v>-23.249031596133332</c:v>
              </c:pt>
              <c:pt idx="173">
                <c:v>-21.962280474416669</c:v>
              </c:pt>
              <c:pt idx="174">
                <c:v>-20.519733277683333</c:v>
              </c:pt>
              <c:pt idx="175">
                <c:v>-19.172137120216664</c:v>
              </c:pt>
              <c:pt idx="176">
                <c:v>-18.030019913666663</c:v>
              </c:pt>
              <c:pt idx="177">
                <c:v>-18.427745312599999</c:v>
              </c:pt>
              <c:pt idx="178">
                <c:v>-18.85302654523333</c:v>
              </c:pt>
              <c:pt idx="179">
                <c:v>-19.784427852499999</c:v>
              </c:pt>
              <c:pt idx="180">
                <c:v>-18.246722643200002</c:v>
              </c:pt>
            </c:numLit>
          </c:val>
          <c:smooth val="0"/>
        </c:ser>
        <c:ser>
          <c:idx val="1"/>
          <c:order val="1"/>
          <c:tx>
            <c:v>industria</c:v>
          </c:tx>
          <c:spPr>
            <a:ln w="25400">
              <a:solidFill>
                <a:schemeClr val="tx2"/>
              </a:solidFill>
              <a:prstDash val="solid"/>
            </a:ln>
          </c:spPr>
          <c:marker>
            <c:symbol val="none"/>
          </c:marker>
          <c:dLbls>
            <c:dLbl>
              <c:idx val="3"/>
              <c:layout>
                <c:manualLayout>
                  <c:x val="0.62082001584121516"/>
                  <c:y val="0.22652894194677278"/>
                </c:manualLayout>
              </c:layout>
              <c:tx>
                <c:rich>
                  <a:bodyPr/>
                  <a:lstStyle/>
                  <a:p>
                    <a:pPr>
                      <a:defRPr sz="700" b="1" i="0" u="none" strike="noStrike" baseline="0">
                        <a:solidFill>
                          <a:schemeClr val="tx1">
                            <a:lumMod val="50000"/>
                            <a:lumOff val="50000"/>
                          </a:schemeClr>
                        </a:solidFill>
                        <a:latin typeface="Arial"/>
                        <a:ea typeface="Arial"/>
                        <a:cs typeface="Arial"/>
                      </a:defRPr>
                    </a:pPr>
                    <a:r>
                      <a:rPr lang="pt-PT" baseline="0">
                        <a:solidFill>
                          <a:schemeClr val="tx1">
                            <a:lumMod val="50000"/>
                            <a:lumOff val="50000"/>
                          </a:schemeClr>
                        </a:solidFill>
                      </a:rPr>
                      <a:t>c</a:t>
                    </a:r>
                    <a:r>
                      <a:rPr lang="pt-PT">
                        <a:solidFill>
                          <a:schemeClr val="tx1">
                            <a:lumMod val="50000"/>
                            <a:lumOff val="50000"/>
                          </a:schemeClr>
                        </a:solidFill>
                      </a:rPr>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1">
                        <a:lumMod val="50000"/>
                        <a:lumOff val="50000"/>
                      </a:schemeClr>
                    </a:solidFill>
                  </a:defRPr>
                </a:pPr>
                <a:endParaRPr lang="pt-PT"/>
              </a:p>
            </c:txPr>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-10.5829354766985</c:v>
              </c:pt>
              <c:pt idx="1">
                <c:v>-11.502880452450638</c:v>
              </c:pt>
              <c:pt idx="2">
                <c:v>-13.480657648313885</c:v>
              </c:pt>
              <c:pt idx="3">
                <c:v>-15.152454125536105</c:v>
              </c:pt>
              <c:pt idx="4">
                <c:v>-15.424465734091662</c:v>
              </c:pt>
              <c:pt idx="5">
                <c:v>-13.503141481536106</c:v>
              </c:pt>
              <c:pt idx="6">
                <c:v>-10.880937957313884</c:v>
              </c:pt>
              <c:pt idx="7">
                <c:v>-9.1659541362027728</c:v>
              </c:pt>
              <c:pt idx="8">
                <c:v>-8.3872041205361061</c:v>
              </c:pt>
              <c:pt idx="9">
                <c:v>-8.7271183175361084</c:v>
              </c:pt>
              <c:pt idx="10">
                <c:v>-9.8207254728694409</c:v>
              </c:pt>
              <c:pt idx="11">
                <c:v>-9.5967804377583299</c:v>
              </c:pt>
              <c:pt idx="12">
                <c:v>-8.1949385826472181</c:v>
              </c:pt>
              <c:pt idx="13">
                <c:v>-6.9795900015361072</c:v>
              </c:pt>
              <c:pt idx="14">
                <c:v>-7.0031060246472174</c:v>
              </c:pt>
              <c:pt idx="15">
                <c:v>-7.4144974905361067</c:v>
              </c:pt>
              <c:pt idx="16">
                <c:v>-6.573124468869441</c:v>
              </c:pt>
              <c:pt idx="17">
                <c:v>-4.978187702869441</c:v>
              </c:pt>
              <c:pt idx="18">
                <c:v>-3.4696458220916639</c:v>
              </c:pt>
              <c:pt idx="19">
                <c:v>-1.7238196927583307</c:v>
              </c:pt>
              <c:pt idx="20">
                <c:v>-2.3149611885361079</c:v>
              </c:pt>
              <c:pt idx="21">
                <c:v>-3.2675036230916628</c:v>
              </c:pt>
              <c:pt idx="22">
                <c:v>-4.500488874091662</c:v>
              </c:pt>
              <c:pt idx="23">
                <c:v>-5.5997956789805512</c:v>
              </c:pt>
              <c:pt idx="24">
                <c:v>-5.4728795007583289</c:v>
              </c:pt>
              <c:pt idx="25">
                <c:v>-6.8393811995361089</c:v>
              </c:pt>
              <c:pt idx="26">
                <c:v>-6.944766203091663</c:v>
              </c:pt>
              <c:pt idx="27">
                <c:v>-6.1373427314249973</c:v>
              </c:pt>
              <c:pt idx="28">
                <c:v>-5.8230365733138854</c:v>
              </c:pt>
              <c:pt idx="29">
                <c:v>-6.2433153698694399</c:v>
              </c:pt>
              <c:pt idx="30">
                <c:v>-8.7110556558694423</c:v>
              </c:pt>
              <c:pt idx="31">
                <c:v>-8.2051136180916622</c:v>
              </c:pt>
              <c:pt idx="32">
                <c:v>-6.7881882350916625</c:v>
              </c:pt>
              <c:pt idx="33">
                <c:v>-4.1074894224249947</c:v>
              </c:pt>
              <c:pt idx="34">
                <c:v>-3.2386181040916617</c:v>
              </c:pt>
              <c:pt idx="35">
                <c:v>-3.4274677729805512</c:v>
              </c:pt>
              <c:pt idx="36">
                <c:v>-4.3161631478694398</c:v>
              </c:pt>
              <c:pt idx="37">
                <c:v>-4.7892948094249954</c:v>
              </c:pt>
              <c:pt idx="38">
                <c:v>-5.5025474749805516</c:v>
              </c:pt>
              <c:pt idx="39">
                <c:v>-6.1334854298694408</c:v>
              </c:pt>
              <c:pt idx="40">
                <c:v>-6.4404249216472182</c:v>
              </c:pt>
              <c:pt idx="41">
                <c:v>-5.2587860988694404</c:v>
              </c:pt>
              <c:pt idx="42">
                <c:v>-3.3580528650916635</c:v>
              </c:pt>
              <c:pt idx="43">
                <c:v>-2.2454199542027742</c:v>
              </c:pt>
              <c:pt idx="44">
                <c:v>-1.2910328384249965</c:v>
              </c:pt>
              <c:pt idx="45">
                <c:v>-1.9491168514249957</c:v>
              </c:pt>
              <c:pt idx="46">
                <c:v>-0.88696931475832985</c:v>
              </c:pt>
              <c:pt idx="47">
                <c:v>-1.2357492227583291</c:v>
              </c:pt>
              <c:pt idx="48">
                <c:v>-6.3234729758329999E-2</c:v>
              </c:pt>
              <c:pt idx="49">
                <c:v>0.65861863101944762</c:v>
              </c:pt>
              <c:pt idx="50">
                <c:v>2.0708691007972244</c:v>
              </c:pt>
              <c:pt idx="51">
                <c:v>2.5602179619083358</c:v>
              </c:pt>
              <c:pt idx="52">
                <c:v>2.5251043466861134</c:v>
              </c:pt>
              <c:pt idx="53">
                <c:v>2.7939725460194467</c:v>
              </c:pt>
              <c:pt idx="54">
                <c:v>2.0743783805750025</c:v>
              </c:pt>
              <c:pt idx="55">
                <c:v>1.9710704847972249</c:v>
              </c:pt>
              <c:pt idx="56">
                <c:v>2.3850312954638917</c:v>
              </c:pt>
              <c:pt idx="57">
                <c:v>2.8577079570194468</c:v>
              </c:pt>
              <c:pt idx="58">
                <c:v>3.3967378120194471</c:v>
              </c:pt>
              <c:pt idx="59">
                <c:v>3.1522727176861136</c:v>
              </c:pt>
              <c:pt idx="60">
                <c:v>3.4481255194638916</c:v>
              </c:pt>
              <c:pt idx="61">
                <c:v>2.9868368669083361</c:v>
              </c:pt>
              <c:pt idx="62">
                <c:v>2.0738201121305582</c:v>
              </c:pt>
              <c:pt idx="63">
                <c:v>0.80439014679722476</c:v>
              </c:pt>
              <c:pt idx="64">
                <c:v>-1.9583303314249969</c:v>
              </c:pt>
              <c:pt idx="65">
                <c:v>-4.0411495203138852</c:v>
              </c:pt>
              <c:pt idx="66">
                <c:v>-4.8243140169805505</c:v>
              </c:pt>
              <c:pt idx="67">
                <c:v>-3.2780845037583295</c:v>
              </c:pt>
              <c:pt idx="68">
                <c:v>-4.1798086560916623</c:v>
              </c:pt>
              <c:pt idx="69">
                <c:v>-9.3382197907583286</c:v>
              </c:pt>
              <c:pt idx="70">
                <c:v>-16.540714490313885</c:v>
              </c:pt>
              <c:pt idx="71">
                <c:v>-23.452419512980551</c:v>
              </c:pt>
              <c:pt idx="72">
                <c:v>-27.363865365313885</c:v>
              </c:pt>
              <c:pt idx="73">
                <c:v>-30.541498558869439</c:v>
              </c:pt>
              <c:pt idx="74">
                <c:v>-29.551347364869439</c:v>
              </c:pt>
              <c:pt idx="75">
                <c:v>-30.172101699536103</c:v>
              </c:pt>
              <c:pt idx="76">
                <c:v>-28.075650324539808</c:v>
              </c:pt>
              <c:pt idx="77">
                <c:v>-27.617488776987958</c:v>
              </c:pt>
              <c:pt idx="78">
                <c:v>-24.288986559502778</c:v>
              </c:pt>
              <c:pt idx="79">
                <c:v>-21.378592556736113</c:v>
              </c:pt>
              <c:pt idx="80">
                <c:v>-17.02434146241389</c:v>
              </c:pt>
              <c:pt idx="81">
                <c:v>-14.337530569902777</c:v>
              </c:pt>
              <c:pt idx="82">
                <c:v>-13.064787970658331</c:v>
              </c:pt>
              <c:pt idx="83">
                <c:v>-13.948397588191666</c:v>
              </c:pt>
              <c:pt idx="84">
                <c:v>-13.701652951280556</c:v>
              </c:pt>
              <c:pt idx="85">
                <c:v>-13.260667436780556</c:v>
              </c:pt>
              <c:pt idx="86">
                <c:v>-12.292635646091668</c:v>
              </c:pt>
              <c:pt idx="87">
                <c:v>-11.327762176791667</c:v>
              </c:pt>
              <c:pt idx="88">
                <c:v>-11.178799078547224</c:v>
              </c:pt>
              <c:pt idx="89">
                <c:v>-11.381073779147224</c:v>
              </c:pt>
              <c:pt idx="90">
                <c:v>-10.818786904780557</c:v>
              </c:pt>
              <c:pt idx="91">
                <c:v>-9.2598871450694453</c:v>
              </c:pt>
              <c:pt idx="92">
                <c:v>-6.6534072483583344</c:v>
              </c:pt>
              <c:pt idx="93">
                <c:v>-6.657481559391667</c:v>
              </c:pt>
              <c:pt idx="94">
                <c:v>-6.9093752666694455</c:v>
              </c:pt>
              <c:pt idx="95">
                <c:v>-8.6645828338472217</c:v>
              </c:pt>
              <c:pt idx="96">
                <c:v>-8.2490708062250011</c:v>
              </c:pt>
              <c:pt idx="97">
                <c:v>-7.8346713028805572</c:v>
              </c:pt>
              <c:pt idx="98">
                <c:v>-8.5381831282138911</c:v>
              </c:pt>
              <c:pt idx="99">
                <c:v>-9.3055603436694465</c:v>
              </c:pt>
              <c:pt idx="100">
                <c:v>-11.587927491425004</c:v>
              </c:pt>
              <c:pt idx="101">
                <c:v>-12.815041390502779</c:v>
              </c:pt>
              <c:pt idx="102">
                <c:v>-12.065369630191668</c:v>
              </c:pt>
              <c:pt idx="103">
                <c:v>-12.491207766447223</c:v>
              </c:pt>
              <c:pt idx="104">
                <c:v>-13.722744309636113</c:v>
              </c:pt>
              <c:pt idx="105">
                <c:v>-16.140297089491668</c:v>
              </c:pt>
              <c:pt idx="106">
                <c:v>-17.410669424469447</c:v>
              </c:pt>
              <c:pt idx="107">
                <c:v>-18.234689646480557</c:v>
              </c:pt>
              <c:pt idx="108">
                <c:v>-19.800338344936112</c:v>
              </c:pt>
              <c:pt idx="109">
                <c:v>-20.204058018136109</c:v>
              </c:pt>
              <c:pt idx="110">
                <c:v>-19.234104255991667</c:v>
              </c:pt>
              <c:pt idx="111">
                <c:v>-18.387292313402778</c:v>
              </c:pt>
              <c:pt idx="112">
                <c:v>-18.654768332847222</c:v>
              </c:pt>
              <c:pt idx="113">
                <c:v>-18.354834339158334</c:v>
              </c:pt>
              <c:pt idx="114">
                <c:v>-18.511531170013889</c:v>
              </c:pt>
              <c:pt idx="115">
                <c:v>-16.217069495436114</c:v>
              </c:pt>
              <c:pt idx="116">
                <c:v>-16.038856771780559</c:v>
              </c:pt>
              <c:pt idx="117">
                <c:v>-16.348279427858333</c:v>
              </c:pt>
              <c:pt idx="118">
                <c:v>-18.298972238425005</c:v>
              </c:pt>
              <c:pt idx="119">
                <c:v>-17.978423546891673</c:v>
              </c:pt>
              <c:pt idx="120">
                <c:v>-17.760342523058338</c:v>
              </c:pt>
              <c:pt idx="121">
                <c:v>-16.835724773958333</c:v>
              </c:pt>
              <c:pt idx="122">
                <c:v>-16.612135972947222</c:v>
              </c:pt>
              <c:pt idx="123">
                <c:v>-16.051849874280556</c:v>
              </c:pt>
              <c:pt idx="124">
                <c:v>-15.206991655858337</c:v>
              </c:pt>
              <c:pt idx="125">
                <c:v>-14.892191860247223</c:v>
              </c:pt>
              <c:pt idx="126">
                <c:v>-13.730674558358333</c:v>
              </c:pt>
              <c:pt idx="127">
                <c:v>-11.923038910691666</c:v>
              </c:pt>
              <c:pt idx="128">
                <c:v>-9.9293429250916674</c:v>
              </c:pt>
              <c:pt idx="129">
                <c:v>-8.9193340020138905</c:v>
              </c:pt>
              <c:pt idx="130">
                <c:v>-8.6827729805472238</c:v>
              </c:pt>
              <c:pt idx="131">
                <c:v>-7.8425748677583336</c:v>
              </c:pt>
              <c:pt idx="132">
                <c:v>-6.5596573884249993</c:v>
              </c:pt>
              <c:pt idx="133">
                <c:v>-6.3131588949472226</c:v>
              </c:pt>
              <c:pt idx="134">
                <c:v>-6.0991771369361123</c:v>
              </c:pt>
              <c:pt idx="135">
                <c:v>-5.843175546447223</c:v>
              </c:pt>
              <c:pt idx="136">
                <c:v>-5.5793947362138896</c:v>
              </c:pt>
              <c:pt idx="137">
                <c:v>-6.3155237140250016</c:v>
              </c:pt>
              <c:pt idx="138">
                <c:v>-6.1828395720583345</c:v>
              </c:pt>
              <c:pt idx="139">
                <c:v>-5.2119164372361118</c:v>
              </c:pt>
              <c:pt idx="140">
                <c:v>-3.9305411821694456</c:v>
              </c:pt>
              <c:pt idx="141">
                <c:v>-3.7085722675694455</c:v>
              </c:pt>
              <c:pt idx="142">
                <c:v>-3.830632170091667</c:v>
              </c:pt>
              <c:pt idx="143">
                <c:v>-3.7337941184583343</c:v>
              </c:pt>
              <c:pt idx="144">
                <c:v>-3.8917212899583338</c:v>
              </c:pt>
              <c:pt idx="145">
                <c:v>-3.7585419602138899</c:v>
              </c:pt>
              <c:pt idx="146">
                <c:v>-3.2384154621694456</c:v>
              </c:pt>
              <c:pt idx="147">
                <c:v>-1.7440353910250004</c:v>
              </c:pt>
              <c:pt idx="148">
                <c:v>-0.50311511921666685</c:v>
              </c:pt>
              <c:pt idx="149">
                <c:v>-0.28636529198611088</c:v>
              </c:pt>
              <c:pt idx="150">
                <c:v>5.6088021988889215E-2</c:v>
              </c:pt>
              <c:pt idx="151">
                <c:v>-0.16961179551111094</c:v>
              </c:pt>
              <c:pt idx="152">
                <c:v>-2.6986268177777717E-2</c:v>
              </c:pt>
              <c:pt idx="153">
                <c:v>-0.88035113901111117</c:v>
              </c:pt>
              <c:pt idx="154">
                <c:v>-1.4615657668111115</c:v>
              </c:pt>
              <c:pt idx="155">
                <c:v>-1.8651800458444445</c:v>
              </c:pt>
              <c:pt idx="156">
                <c:v>-1.3380951923111111</c:v>
              </c:pt>
              <c:pt idx="157">
                <c:v>-0.96194321242222214</c:v>
              </c:pt>
              <c:pt idx="158">
                <c:v>-1.1757549645444445</c:v>
              </c:pt>
              <c:pt idx="159">
                <c:v>-1.8036967011333331</c:v>
              </c:pt>
              <c:pt idx="160">
                <c:v>-1.9684008229555559</c:v>
              </c:pt>
              <c:pt idx="161">
                <c:v>-1.406728388188889</c:v>
              </c:pt>
              <c:pt idx="162">
                <c:v>-1.0867718258666665</c:v>
              </c:pt>
              <c:pt idx="163">
                <c:v>-1.0882805156555557</c:v>
              </c:pt>
              <c:pt idx="164">
                <c:v>-0.96683476376666677</c:v>
              </c:pt>
              <c:pt idx="165">
                <c:v>-0.43678273617777785</c:v>
              </c:pt>
              <c:pt idx="166">
                <c:v>0.36830490910000008</c:v>
              </c:pt>
              <c:pt idx="167">
                <c:v>0.98870894785555541</c:v>
              </c:pt>
              <c:pt idx="168">
                <c:v>1.3109731711666666</c:v>
              </c:pt>
              <c:pt idx="169">
                <c:v>1.3998662716666666</c:v>
              </c:pt>
              <c:pt idx="170">
                <c:v>1.3632953740000004</c:v>
              </c:pt>
              <c:pt idx="171">
                <c:v>2.0045753044666665</c:v>
              </c:pt>
              <c:pt idx="172">
                <c:v>1.9942365065333332</c:v>
              </c:pt>
              <c:pt idx="173">
                <c:v>2.393627169277778</c:v>
              </c:pt>
              <c:pt idx="174">
                <c:v>1.717309667766667</c:v>
              </c:pt>
              <c:pt idx="175">
                <c:v>1.6261226697444446</c:v>
              </c:pt>
              <c:pt idx="176">
                <c:v>1.7938336015222223</c:v>
              </c:pt>
              <c:pt idx="177">
                <c:v>2.706520932633333</c:v>
              </c:pt>
              <c:pt idx="178">
                <c:v>3.3346858648666662</c:v>
              </c:pt>
              <c:pt idx="179">
                <c:v>3.8593225273999998</c:v>
              </c:pt>
              <c:pt idx="180">
                <c:v>3.4274891826333338</c:v>
              </c:pt>
            </c:numLit>
          </c:val>
          <c:smooth val="0"/>
        </c:ser>
        <c:ser>
          <c:idx val="2"/>
          <c:order val="2"/>
          <c:tx>
            <c:v>comercio</c:v>
          </c:tx>
          <c:spPr>
            <a:ln w="38100">
              <a:solidFill>
                <a:schemeClr val="accent2"/>
              </a:solidFill>
              <a:prstDash val="solid"/>
            </a:ln>
          </c:spPr>
          <c:marker>
            <c:symbol val="none"/>
          </c:marker>
          <c:dLbls>
            <c:dLbl>
              <c:idx val="21"/>
              <c:layout>
                <c:manualLayout>
                  <c:x val="4.0592337200453528E-2"/>
                  <c:y val="7.1952135015381141E-2"/>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 </a:t>
                    </a:r>
                  </a:p>
                </c:rich>
              </c:tx>
              <c:spPr>
                <a:noFill/>
                <a:ln w="25400">
                  <a:noFill/>
                </a:ln>
              </c:spPr>
              <c:dLblPos val="r"/>
              <c:showLegendKey val="0"/>
              <c:showVal val="0"/>
              <c:showCatName val="0"/>
              <c:showSerName val="0"/>
              <c:showPercent val="0"/>
              <c:showBubbleSize val="0"/>
            </c:dLbl>
            <c:txPr>
              <a:bodyPr/>
              <a:lstStyle/>
              <a:p>
                <a:pPr>
                  <a:defRPr baseline="0">
                    <a:solidFill>
                      <a:schemeClr val="accent2"/>
                    </a:solidFill>
                  </a:defRPr>
                </a:pPr>
                <a:endParaRPr lang="pt-PT"/>
              </a:p>
            </c:txPr>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-12.833966204425215</c:v>
              </c:pt>
              <c:pt idx="1">
                <c:v>-11.553768627126068</c:v>
              </c:pt>
              <c:pt idx="2">
                <c:v>-12.007720366271366</c:v>
              </c:pt>
              <c:pt idx="3">
                <c:v>-12.076323415861111</c:v>
              </c:pt>
              <c:pt idx="4">
                <c:v>-13.178356260861113</c:v>
              </c:pt>
              <c:pt idx="5">
                <c:v>-12.798245931527779</c:v>
              </c:pt>
              <c:pt idx="6">
                <c:v>-12.273113999750001</c:v>
              </c:pt>
              <c:pt idx="7">
                <c:v>-9.6697089370833336</c:v>
              </c:pt>
              <c:pt idx="8">
                <c:v>-7.5484087747500004</c:v>
              </c:pt>
              <c:pt idx="9">
                <c:v>-5.6284974255277787</c:v>
              </c:pt>
              <c:pt idx="10">
                <c:v>-4.944246026638889</c:v>
              </c:pt>
              <c:pt idx="11">
                <c:v>-4.5222946971944458</c:v>
              </c:pt>
              <c:pt idx="12">
                <c:v>-4.2529922061944445</c:v>
              </c:pt>
              <c:pt idx="13">
                <c:v>-5.6679104103055558</c:v>
              </c:pt>
              <c:pt idx="14">
                <c:v>-7.4924715635277792</c:v>
              </c:pt>
              <c:pt idx="15">
                <c:v>-8.263048787861111</c:v>
              </c:pt>
              <c:pt idx="16">
                <c:v>-4.9795186657500006</c:v>
              </c:pt>
              <c:pt idx="17">
                <c:v>-2.4104240764166662</c:v>
              </c:pt>
              <c:pt idx="18">
                <c:v>-0.13139255430555483</c:v>
              </c:pt>
              <c:pt idx="19">
                <c:v>-1.3363183971944441</c:v>
              </c:pt>
              <c:pt idx="20">
                <c:v>-1.385099208194444</c:v>
              </c:pt>
              <c:pt idx="21">
                <c:v>-2.8515717754166663</c:v>
              </c:pt>
              <c:pt idx="22">
                <c:v>-3.756641763972222</c:v>
              </c:pt>
              <c:pt idx="23">
                <c:v>-4.3560396981944445</c:v>
              </c:pt>
              <c:pt idx="24">
                <c:v>-4.7069015016388889</c:v>
              </c:pt>
              <c:pt idx="25">
                <c:v>-5.1838927406388891</c:v>
              </c:pt>
              <c:pt idx="26">
                <c:v>-5.0088885390833333</c:v>
              </c:pt>
              <c:pt idx="27">
                <c:v>-5.5803034013055557</c:v>
              </c:pt>
              <c:pt idx="28">
                <c:v>-5.1000182281944442</c:v>
              </c:pt>
              <c:pt idx="29">
                <c:v>-6.3270032614166674</c:v>
              </c:pt>
              <c:pt idx="30">
                <c:v>-7.5852957834166661</c:v>
              </c:pt>
              <c:pt idx="31">
                <c:v>-9.7880548255277784</c:v>
              </c:pt>
              <c:pt idx="32">
                <c:v>-10.689347142972222</c:v>
              </c:pt>
              <c:pt idx="33">
                <c:v>-11.346673219083334</c:v>
              </c:pt>
              <c:pt idx="34">
                <c:v>-11.23009256486111</c:v>
              </c:pt>
              <c:pt idx="35">
                <c:v>-8.8726623031944438</c:v>
              </c:pt>
              <c:pt idx="36">
                <c:v>-6.7293568616388884</c:v>
              </c:pt>
              <c:pt idx="37">
                <c:v>-5.2011565311944441</c:v>
              </c:pt>
              <c:pt idx="38">
                <c:v>-7.6804519504166677</c:v>
              </c:pt>
              <c:pt idx="39">
                <c:v>-7.6257959496388885</c:v>
              </c:pt>
              <c:pt idx="40">
                <c:v>-9.2201683604166664</c:v>
              </c:pt>
              <c:pt idx="41">
                <c:v>-7.2618304796388884</c:v>
              </c:pt>
              <c:pt idx="42">
                <c:v>-7.3131013634166662</c:v>
              </c:pt>
              <c:pt idx="43">
                <c:v>-6.6201743919722231</c:v>
              </c:pt>
              <c:pt idx="44">
                <c:v>-6.2774721611944448</c:v>
              </c:pt>
              <c:pt idx="45">
                <c:v>-4.3076022006388897</c:v>
              </c:pt>
              <c:pt idx="46">
                <c:v>-2.9082693004166669</c:v>
              </c:pt>
              <c:pt idx="47">
                <c:v>-3.0723562061944443</c:v>
              </c:pt>
              <c:pt idx="48">
                <c:v>-4.3533482193055546</c:v>
              </c:pt>
              <c:pt idx="49">
                <c:v>-3.7143954071944436</c:v>
              </c:pt>
              <c:pt idx="50">
                <c:v>-3.7214258674166665</c:v>
              </c:pt>
              <c:pt idx="51">
                <c:v>-3.5705503098611104</c:v>
              </c:pt>
              <c:pt idx="52">
                <c:v>-3.4485381860833333</c:v>
              </c:pt>
              <c:pt idx="53">
                <c:v>-2.6034728564166665</c:v>
              </c:pt>
              <c:pt idx="54">
                <c:v>-2.8639497101944449</c:v>
              </c:pt>
              <c:pt idx="55">
                <c:v>-3.4291096948611113</c:v>
              </c:pt>
              <c:pt idx="56">
                <c:v>-4.2017367069722225</c:v>
              </c:pt>
              <c:pt idx="57">
                <c:v>-3.9484217096388892</c:v>
              </c:pt>
              <c:pt idx="58">
                <c:v>-3.4725216618611108</c:v>
              </c:pt>
              <c:pt idx="59">
                <c:v>-2.5655963343055559</c:v>
              </c:pt>
              <c:pt idx="60">
                <c:v>-2.1087808486388888</c:v>
              </c:pt>
              <c:pt idx="61">
                <c:v>-2.0750348757499997</c:v>
              </c:pt>
              <c:pt idx="62">
                <c:v>-1.9475816863055557</c:v>
              </c:pt>
              <c:pt idx="63">
                <c:v>-2.9128794751944453</c:v>
              </c:pt>
              <c:pt idx="64">
                <c:v>-4.2148118419722236</c:v>
              </c:pt>
              <c:pt idx="65">
                <c:v>-7.448321139861112</c:v>
              </c:pt>
              <c:pt idx="66">
                <c:v>-9.8110177039722242</c:v>
              </c:pt>
              <c:pt idx="67">
                <c:v>-11.232473337305557</c:v>
              </c:pt>
              <c:pt idx="68">
                <c:v>-11.523489657305555</c:v>
              </c:pt>
              <c:pt idx="69">
                <c:v>-12.614696401416666</c:v>
              </c:pt>
              <c:pt idx="70">
                <c:v>-14.777472818194445</c:v>
              </c:pt>
              <c:pt idx="71">
                <c:v>-17.387282772972224</c:v>
              </c:pt>
              <c:pt idx="72">
                <c:v>-18.029296614305554</c:v>
              </c:pt>
              <c:pt idx="73">
                <c:v>-19.879446717083333</c:v>
              </c:pt>
              <c:pt idx="74">
                <c:v>-20.351478606416666</c:v>
              </c:pt>
              <c:pt idx="75">
                <c:v>-21.448379413083334</c:v>
              </c:pt>
              <c:pt idx="76">
                <c:v>-20.030044965624999</c:v>
              </c:pt>
              <c:pt idx="77">
                <c:v>-17.800369739177778</c:v>
              </c:pt>
              <c:pt idx="78">
                <c:v>-14.903771001319443</c:v>
              </c:pt>
              <c:pt idx="79">
                <c:v>-12.481437505875</c:v>
              </c:pt>
              <c:pt idx="80">
                <c:v>-9.9283877404083327</c:v>
              </c:pt>
              <c:pt idx="81">
                <c:v>-7.6840882259305561</c:v>
              </c:pt>
              <c:pt idx="82">
                <c:v>-6.423521526919445</c:v>
              </c:pt>
              <c:pt idx="83">
                <c:v>-5.8546356150416683</c:v>
              </c:pt>
              <c:pt idx="84">
                <c:v>-5.8643409854750006</c:v>
              </c:pt>
              <c:pt idx="85">
                <c:v>-4.4951403025972239</c:v>
              </c:pt>
              <c:pt idx="86">
                <c:v>-4.0477334581861122</c:v>
              </c:pt>
              <c:pt idx="87">
                <c:v>-2.6717849219416672</c:v>
              </c:pt>
              <c:pt idx="88">
                <c:v>-2.6207746366638891</c:v>
              </c:pt>
              <c:pt idx="89">
                <c:v>-2.5200102621638893</c:v>
              </c:pt>
              <c:pt idx="90">
                <c:v>-3.5911850501194444</c:v>
              </c:pt>
              <c:pt idx="91">
                <c:v>-4.269737757552778</c:v>
              </c:pt>
              <c:pt idx="92">
                <c:v>-5.6346024891861113</c:v>
              </c:pt>
              <c:pt idx="93">
                <c:v>-6.7554858996638885</c:v>
              </c:pt>
              <c:pt idx="94">
                <c:v>-7.4632096824861121</c:v>
              </c:pt>
              <c:pt idx="95">
                <c:v>-7.8446964872194451</c:v>
              </c:pt>
              <c:pt idx="96">
                <c:v>-7.1422205398861118</c:v>
              </c:pt>
              <c:pt idx="97">
                <c:v>-7.4277461874638888</c:v>
              </c:pt>
              <c:pt idx="98">
                <c:v>-8.6142956690305539</c:v>
              </c:pt>
              <c:pt idx="99">
                <c:v>-12.07586821218611</c:v>
              </c:pt>
              <c:pt idx="100">
                <c:v>-15.062510867563892</c:v>
              </c:pt>
              <c:pt idx="101">
                <c:v>-16.713720150075002</c:v>
              </c:pt>
              <c:pt idx="102">
                <c:v>-18.209487109919447</c:v>
              </c:pt>
              <c:pt idx="103">
                <c:v>-18.607763218475</c:v>
              </c:pt>
              <c:pt idx="104">
                <c:v>-19.345120476241664</c:v>
              </c:pt>
              <c:pt idx="105">
                <c:v>-19.077257247508332</c:v>
              </c:pt>
              <c:pt idx="106">
                <c:v>-20.811876217030555</c:v>
              </c:pt>
              <c:pt idx="107">
                <c:v>-22.01667113341944</c:v>
              </c:pt>
              <c:pt idx="108">
                <c:v>-22.293540836430552</c:v>
              </c:pt>
              <c:pt idx="109">
                <c:v>-21.233437922041663</c:v>
              </c:pt>
              <c:pt idx="110">
                <c:v>-20.398902802830552</c:v>
              </c:pt>
              <c:pt idx="111">
                <c:v>-19.730842052363887</c:v>
              </c:pt>
              <c:pt idx="112">
                <c:v>-20.41749330850833</c:v>
              </c:pt>
              <c:pt idx="113">
                <c:v>-20.150127800963887</c:v>
              </c:pt>
              <c:pt idx="114">
                <c:v>-20.357094789041664</c:v>
              </c:pt>
              <c:pt idx="115">
                <c:v>-19.703711235286111</c:v>
              </c:pt>
              <c:pt idx="116">
                <c:v>-20.420764893019442</c:v>
              </c:pt>
              <c:pt idx="117">
                <c:v>-20.872443864086108</c:v>
              </c:pt>
              <c:pt idx="118">
                <c:v>-20.065025779819443</c:v>
              </c:pt>
              <c:pt idx="119">
                <c:v>-19.392748723463892</c:v>
              </c:pt>
              <c:pt idx="120">
                <c:v>-19.050716467775004</c:v>
              </c:pt>
              <c:pt idx="121">
                <c:v>-18.575851222141669</c:v>
              </c:pt>
              <c:pt idx="122">
                <c:v>-17.352556939841666</c:v>
              </c:pt>
              <c:pt idx="123">
                <c:v>-15.91305598506389</c:v>
              </c:pt>
              <c:pt idx="124">
                <c:v>-15.015685079130554</c:v>
              </c:pt>
              <c:pt idx="125">
                <c:v>-14.149632878586111</c:v>
              </c:pt>
              <c:pt idx="126">
                <c:v>-12.793356072908333</c:v>
              </c:pt>
              <c:pt idx="127">
                <c:v>-11.417174715308334</c:v>
              </c:pt>
              <c:pt idx="128">
                <c:v>-9.3526092256972237</c:v>
              </c:pt>
              <c:pt idx="129">
                <c:v>-7.5079658283527779</c:v>
              </c:pt>
              <c:pt idx="130">
                <c:v>-5.3986324883194454</c:v>
              </c:pt>
              <c:pt idx="131">
                <c:v>-3.6899317088638885</c:v>
              </c:pt>
              <c:pt idx="132">
                <c:v>-3.0143210575194441</c:v>
              </c:pt>
              <c:pt idx="133">
                <c:v>-2.0187073476861115</c:v>
              </c:pt>
              <c:pt idx="134">
                <c:v>-1.5052842783194447</c:v>
              </c:pt>
              <c:pt idx="135">
                <c:v>-0.83284626111944504</c:v>
              </c:pt>
              <c:pt idx="136">
                <c:v>-0.78209494644166744</c:v>
              </c:pt>
              <c:pt idx="137">
                <c:v>-0.93919362559722275</c:v>
              </c:pt>
              <c:pt idx="138">
                <c:v>-1.120216323630556</c:v>
              </c:pt>
              <c:pt idx="139">
                <c:v>-1.4451841233750002</c:v>
              </c:pt>
              <c:pt idx="140">
                <c:v>-1.5247346768638892</c:v>
              </c:pt>
              <c:pt idx="141">
                <c:v>-0.98968033615277806</c:v>
              </c:pt>
              <c:pt idx="142">
                <c:v>-0.945411378341667</c:v>
              </c:pt>
              <c:pt idx="143">
                <c:v>-1.4695025368527783</c:v>
              </c:pt>
              <c:pt idx="144">
                <c:v>-1.1081559707861111</c:v>
              </c:pt>
              <c:pt idx="145">
                <c:v>-1.1291745532527779</c:v>
              </c:pt>
              <c:pt idx="146">
                <c:v>2.2966696880555509E-2</c:v>
              </c:pt>
              <c:pt idx="147">
                <c:v>-0.14776275405277797</c:v>
              </c:pt>
              <c:pt idx="148">
                <c:v>0.96874293129814804</c:v>
              </c:pt>
              <c:pt idx="149">
                <c:v>1.1554698267157406</c:v>
              </c:pt>
              <c:pt idx="150">
                <c:v>1.4918792007333332</c:v>
              </c:pt>
              <c:pt idx="151">
                <c:v>1.5466368407666671</c:v>
              </c:pt>
              <c:pt idx="152">
                <c:v>1.7090762191</c:v>
              </c:pt>
              <c:pt idx="153">
                <c:v>1.4218148010333334</c:v>
              </c:pt>
              <c:pt idx="154">
                <c:v>0.5341451416666666</c:v>
              </c:pt>
              <c:pt idx="155">
                <c:v>0.20492542849999987</c:v>
              </c:pt>
              <c:pt idx="156">
                <c:v>-0.48042291797777797</c:v>
              </c:pt>
              <c:pt idx="157">
                <c:v>-0.51830304561111118</c:v>
              </c:pt>
              <c:pt idx="158">
                <c:v>-0.71486934251111112</c:v>
              </c:pt>
              <c:pt idx="159">
                <c:v>0.46527490511111136</c:v>
              </c:pt>
              <c:pt idx="160">
                <c:v>0.55544078231111127</c:v>
              </c:pt>
              <c:pt idx="161">
                <c:v>0.64909111785555562</c:v>
              </c:pt>
              <c:pt idx="162">
                <c:v>0.76144821286666664</c:v>
              </c:pt>
              <c:pt idx="163">
                <c:v>1.0573875695555557</c:v>
              </c:pt>
              <c:pt idx="164">
                <c:v>1.454623133677778</c:v>
              </c:pt>
              <c:pt idx="165">
                <c:v>1.6131432657444449</c:v>
              </c:pt>
              <c:pt idx="166">
                <c:v>2.2688072543333333</c:v>
              </c:pt>
              <c:pt idx="167">
                <c:v>2.9039761523333336</c:v>
              </c:pt>
              <c:pt idx="168">
                <c:v>2.9896139806888899</c:v>
              </c:pt>
              <c:pt idx="169">
                <c:v>3.3389531207444456</c:v>
              </c:pt>
              <c:pt idx="170">
                <c:v>3.1170220438333338</c:v>
              </c:pt>
              <c:pt idx="171">
                <c:v>3.5555644548333327</c:v>
              </c:pt>
              <c:pt idx="172">
                <c:v>3.5030135283222221</c:v>
              </c:pt>
              <c:pt idx="173">
                <c:v>3.9283916651222217</c:v>
              </c:pt>
              <c:pt idx="174">
                <c:v>3.9861153239111107</c:v>
              </c:pt>
              <c:pt idx="175">
                <c:v>3.5234713199444436</c:v>
              </c:pt>
              <c:pt idx="176">
                <c:v>3.2331835493444445</c:v>
              </c:pt>
              <c:pt idx="177">
                <c:v>3.1635950512222224</c:v>
              </c:pt>
              <c:pt idx="178">
                <c:v>3.8406621747555554</c:v>
              </c:pt>
              <c:pt idx="179">
                <c:v>4.3342106658999997</c:v>
              </c:pt>
              <c:pt idx="180">
                <c:v>4.232023929544444</c:v>
              </c:pt>
            </c:numLit>
          </c:val>
          <c:smooth val="0"/>
        </c:ser>
        <c:ser>
          <c:idx val="3"/>
          <c:order val="3"/>
          <c:tx>
            <c:v>servicos</c:v>
          </c:tx>
          <c:spPr>
            <a:ln w="25400">
              <a:solidFill>
                <a:srgbClr val="333333"/>
              </a:solidFill>
              <a:prstDash val="solid"/>
            </a:ln>
          </c:spPr>
          <c:marker>
            <c:symbol val="none"/>
          </c:marker>
          <c:dLbls>
            <c:dLbl>
              <c:idx val="20"/>
              <c:layout>
                <c:manualLayout>
                  <c:x val="0.46787681125658109"/>
                  <c:y val="-4.7916349166031665E-2"/>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3000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-0.15881872433333144</c:v>
              </c:pt>
              <c:pt idx="1">
                <c:v>0.96395390933333436</c:v>
              </c:pt>
              <c:pt idx="2">
                <c:v>-3.370849642</c:v>
              </c:pt>
              <c:pt idx="3">
                <c:v>-6.6354545280000004</c:v>
              </c:pt>
              <c:pt idx="4">
                <c:v>-10.574041906444444</c:v>
              </c:pt>
              <c:pt idx="5">
                <c:v>-9.3765195148888889</c:v>
              </c:pt>
              <c:pt idx="6">
                <c:v>-8.4609311604444439</c:v>
              </c:pt>
              <c:pt idx="7">
                <c:v>-4.5878026187777747</c:v>
              </c:pt>
              <c:pt idx="8">
                <c:v>-6.6988811773333294</c:v>
              </c:pt>
              <c:pt idx="9">
                <c:v>-4.213966189888886</c:v>
              </c:pt>
              <c:pt idx="10">
                <c:v>-3.6331506368888866</c:v>
              </c:pt>
              <c:pt idx="11">
                <c:v>0.6560058907777796</c:v>
              </c:pt>
              <c:pt idx="12">
                <c:v>-0.27346151311110939</c:v>
              </c:pt>
              <c:pt idx="13">
                <c:v>4.932832955555614E-2</c:v>
              </c:pt>
              <c:pt idx="14">
                <c:v>3.0728180943333339</c:v>
              </c:pt>
              <c:pt idx="15">
                <c:v>8.8783897431111125</c:v>
              </c:pt>
              <c:pt idx="16">
                <c:v>12.199356330222225</c:v>
              </c:pt>
              <c:pt idx="17">
                <c:v>11.633029708222224</c:v>
              </c:pt>
              <c:pt idx="18">
                <c:v>8.5013879791111133</c:v>
              </c:pt>
              <c:pt idx="19">
                <c:v>8.4522800472222226</c:v>
              </c:pt>
              <c:pt idx="20">
                <c:v>6.9169160125555562</c:v>
              </c:pt>
              <c:pt idx="21">
                <c:v>5.5128842206666668</c:v>
              </c:pt>
              <c:pt idx="22">
                <c:v>4.3229179936666684</c:v>
              </c:pt>
              <c:pt idx="23">
                <c:v>3.8196833975555573</c:v>
              </c:pt>
              <c:pt idx="24">
                <c:v>2.9018369327777793</c:v>
              </c:pt>
              <c:pt idx="25">
                <c:v>2.4184071896666679</c:v>
              </c:pt>
              <c:pt idx="26">
                <c:v>1.627250870555556</c:v>
              </c:pt>
              <c:pt idx="27">
                <c:v>1.0522216886666662</c:v>
              </c:pt>
              <c:pt idx="28">
                <c:v>-0.31746358377777728</c:v>
              </c:pt>
              <c:pt idx="29">
                <c:v>-0.23940045511111083</c:v>
              </c:pt>
              <c:pt idx="30">
                <c:v>-0.76536507566666589</c:v>
              </c:pt>
              <c:pt idx="31">
                <c:v>-0.12657363188888807</c:v>
              </c:pt>
              <c:pt idx="32">
                <c:v>-1.1028862999998909E-2</c:v>
              </c:pt>
              <c:pt idx="33">
                <c:v>0.6040215034444455</c:v>
              </c:pt>
              <c:pt idx="34">
                <c:v>-1.514152732222221</c:v>
              </c:pt>
              <c:pt idx="35">
                <c:v>0.80995538155555613</c:v>
              </c:pt>
              <c:pt idx="36">
                <c:v>0.74161293822222296</c:v>
              </c:pt>
              <c:pt idx="37">
                <c:v>2.2906106542222227</c:v>
              </c:pt>
              <c:pt idx="38">
                <c:v>9.5856070111112121E-2</c:v>
              </c:pt>
              <c:pt idx="39">
                <c:v>1.2538555422222237</c:v>
              </c:pt>
              <c:pt idx="40">
                <c:v>1.5530250245555568</c:v>
              </c:pt>
              <c:pt idx="41">
                <c:v>8.6456546664444449</c:v>
              </c:pt>
              <c:pt idx="42">
                <c:v>10.114755807444444</c:v>
              </c:pt>
              <c:pt idx="43">
                <c:v>8.8079428553333337</c:v>
              </c:pt>
              <c:pt idx="44">
                <c:v>3.9702952266666682</c:v>
              </c:pt>
              <c:pt idx="45">
                <c:v>5.4739915883333365</c:v>
              </c:pt>
              <c:pt idx="46">
                <c:v>7.7762594733333357</c:v>
              </c:pt>
              <c:pt idx="47">
                <c:v>8.2119227437777802</c:v>
              </c:pt>
              <c:pt idx="48">
                <c:v>6.3519174305555568</c:v>
              </c:pt>
              <c:pt idx="49">
                <c:v>7.0551576804444451</c:v>
              </c:pt>
              <c:pt idx="50">
                <c:v>7.2846695742222236</c:v>
              </c:pt>
              <c:pt idx="51">
                <c:v>9.7528979367777797</c:v>
              </c:pt>
              <c:pt idx="52">
                <c:v>10.191319304888891</c:v>
              </c:pt>
              <c:pt idx="53">
                <c:v>10.50316822088889</c:v>
              </c:pt>
              <c:pt idx="54">
                <c:v>9.2114550410000007</c:v>
              </c:pt>
              <c:pt idx="55">
                <c:v>9.6961136853333318</c:v>
              </c:pt>
              <c:pt idx="56">
                <c:v>10.433830206777778</c:v>
              </c:pt>
              <c:pt idx="57">
                <c:v>10.807728811666665</c:v>
              </c:pt>
              <c:pt idx="58">
                <c:v>12.211756457999998</c:v>
              </c:pt>
              <c:pt idx="59">
                <c:v>12.082497717333334</c:v>
              </c:pt>
              <c:pt idx="60">
                <c:v>12.858034570222223</c:v>
              </c:pt>
              <c:pt idx="61">
                <c:v>11.356307748666671</c:v>
              </c:pt>
              <c:pt idx="62">
                <c:v>11.300210131555557</c:v>
              </c:pt>
              <c:pt idx="63">
                <c:v>12.305550740777781</c:v>
              </c:pt>
              <c:pt idx="64">
                <c:v>12.109065054222222</c:v>
              </c:pt>
              <c:pt idx="65">
                <c:v>10.622870266444446</c:v>
              </c:pt>
              <c:pt idx="66">
                <c:v>7.0474775138888885</c:v>
              </c:pt>
              <c:pt idx="67">
                <c:v>3.8245736543333346</c:v>
              </c:pt>
              <c:pt idx="68">
                <c:v>1.0257168985555569</c:v>
              </c:pt>
              <c:pt idx="69">
                <c:v>-2.1860313376666656</c:v>
              </c:pt>
              <c:pt idx="70">
                <c:v>-3.3812044943333324</c:v>
              </c:pt>
              <c:pt idx="71">
                <c:v>-3.2816744288888877</c:v>
              </c:pt>
              <c:pt idx="72">
                <c:v>-6.1230852825555546</c:v>
              </c:pt>
              <c:pt idx="73">
                <c:v>-11.940056864555556</c:v>
              </c:pt>
              <c:pt idx="74">
                <c:v>-17.430081283777778</c:v>
              </c:pt>
              <c:pt idx="75">
                <c:v>-19.086555711333332</c:v>
              </c:pt>
              <c:pt idx="76">
                <c:v>-18.090162688629629</c:v>
              </c:pt>
              <c:pt idx="77">
                <c:v>-16.575896452814813</c:v>
              </c:pt>
              <c:pt idx="78">
                <c:v>-13.475700826666667</c:v>
              </c:pt>
              <c:pt idx="79">
                <c:v>-8.4856437786666667</c:v>
              </c:pt>
              <c:pt idx="80">
                <c:v>-5.7412878475555553</c:v>
              </c:pt>
              <c:pt idx="81">
                <c:v>-3.4654053638888889</c:v>
              </c:pt>
              <c:pt idx="82">
                <c:v>-3.3452955465555552</c:v>
              </c:pt>
              <c:pt idx="83">
                <c:v>-2.367370999222222</c:v>
              </c:pt>
              <c:pt idx="84">
                <c:v>-1.0696551988888885</c:v>
              </c:pt>
              <c:pt idx="85">
                <c:v>-1.3655804872222219</c:v>
              </c:pt>
              <c:pt idx="86">
                <c:v>-0.49438975255555512</c:v>
              </c:pt>
              <c:pt idx="87">
                <c:v>-1.3087902547777774</c:v>
              </c:pt>
              <c:pt idx="88">
                <c:v>-1.0005397034444439</c:v>
              </c:pt>
              <c:pt idx="89">
                <c:v>-2.4085385653333327</c:v>
              </c:pt>
              <c:pt idx="90">
                <c:v>-2.2395807381111106</c:v>
              </c:pt>
              <c:pt idx="91">
                <c:v>-3.8496689245555551</c:v>
              </c:pt>
              <c:pt idx="92">
                <c:v>-3.2707189921111106</c:v>
              </c:pt>
              <c:pt idx="93">
                <c:v>-3.768944711333333</c:v>
              </c:pt>
              <c:pt idx="94">
                <c:v>-2.197130336555555</c:v>
              </c:pt>
              <c:pt idx="95">
                <c:v>-2.7524643139999991</c:v>
              </c:pt>
              <c:pt idx="96">
                <c:v>-4.2534723085555557</c:v>
              </c:pt>
              <c:pt idx="97">
                <c:v>-4.2077505583333332</c:v>
              </c:pt>
              <c:pt idx="98">
                <c:v>-5.3647695743333328</c:v>
              </c:pt>
              <c:pt idx="99">
                <c:v>-5.7347981297777766</c:v>
              </c:pt>
              <c:pt idx="100">
                <c:v>-8.0272293396666665</c:v>
              </c:pt>
              <c:pt idx="101">
                <c:v>-8.3610041562222222</c:v>
              </c:pt>
              <c:pt idx="102">
                <c:v>-10.706074382444443</c:v>
              </c:pt>
              <c:pt idx="103">
                <c:v>-13.165828361333334</c:v>
              </c:pt>
              <c:pt idx="104">
                <c:v>-16.125644441000002</c:v>
              </c:pt>
              <c:pt idx="105">
                <c:v>-17.031724781888887</c:v>
              </c:pt>
              <c:pt idx="106">
                <c:v>-18.940267142111111</c:v>
              </c:pt>
              <c:pt idx="107">
                <c:v>-20.693514469333333</c:v>
              </c:pt>
              <c:pt idx="108">
                <c:v>-22.44015326311111</c:v>
              </c:pt>
              <c:pt idx="109">
                <c:v>-22.594085476333333</c:v>
              </c:pt>
              <c:pt idx="110">
                <c:v>-23.140530079111116</c:v>
              </c:pt>
              <c:pt idx="111">
                <c:v>-23.335562784888893</c:v>
              </c:pt>
              <c:pt idx="112">
                <c:v>-23.128119679222223</c:v>
              </c:pt>
              <c:pt idx="113">
                <c:v>-24.204049985666668</c:v>
              </c:pt>
              <c:pt idx="114">
                <c:v>-25.301264117777777</c:v>
              </c:pt>
              <c:pt idx="115">
                <c:v>-25.091101048666669</c:v>
              </c:pt>
              <c:pt idx="116">
                <c:v>-24.80704280422222</c:v>
              </c:pt>
              <c:pt idx="117">
                <c:v>-26.391801798111114</c:v>
              </c:pt>
              <c:pt idx="118">
                <c:v>-28.10825018411111</c:v>
              </c:pt>
              <c:pt idx="119">
                <c:v>-27.634323107</c:v>
              </c:pt>
              <c:pt idx="120">
                <c:v>-25.451162419333329</c:v>
              </c:pt>
              <c:pt idx="121">
                <c:v>-24.087755449777774</c:v>
              </c:pt>
              <c:pt idx="122">
                <c:v>-22.91932868933333</c:v>
              </c:pt>
              <c:pt idx="123">
                <c:v>-22.259856681555558</c:v>
              </c:pt>
              <c:pt idx="124">
                <c:v>-21.572288729111111</c:v>
              </c:pt>
              <c:pt idx="125">
                <c:v>-20.745423399777778</c:v>
              </c:pt>
              <c:pt idx="126">
                <c:v>-18.858498399666669</c:v>
              </c:pt>
              <c:pt idx="127">
                <c:v>-16.685256096444444</c:v>
              </c:pt>
              <c:pt idx="128">
                <c:v>-14.176011819666668</c:v>
              </c:pt>
              <c:pt idx="129">
                <c:v>-11.066756999555556</c:v>
              </c:pt>
              <c:pt idx="130">
                <c:v>-7.9785039008888887</c:v>
              </c:pt>
              <c:pt idx="131">
                <c:v>-4.632569915444444</c:v>
              </c:pt>
              <c:pt idx="132">
                <c:v>-1.7181559889999993</c:v>
              </c:pt>
              <c:pt idx="133">
                <c:v>0.11141239411111159</c:v>
              </c:pt>
              <c:pt idx="134">
                <c:v>1.8149868900000008</c:v>
              </c:pt>
              <c:pt idx="135">
                <c:v>1.456973782555556</c:v>
              </c:pt>
              <c:pt idx="136">
                <c:v>2.8937907400000005</c:v>
              </c:pt>
              <c:pt idx="137">
                <c:v>3.7844195613333338</c:v>
              </c:pt>
              <c:pt idx="138">
                <c:v>6.2079569962222223</c:v>
              </c:pt>
              <c:pt idx="139">
                <c:v>6.499987009999999</c:v>
              </c:pt>
              <c:pt idx="140">
                <c:v>5.9823256956666668</c:v>
              </c:pt>
              <c:pt idx="141">
                <c:v>5.9321847761111108</c:v>
              </c:pt>
              <c:pt idx="142">
                <c:v>5.5723011427777784</c:v>
              </c:pt>
              <c:pt idx="143">
                <c:v>6.1463722233333336</c:v>
              </c:pt>
              <c:pt idx="144">
                <c:v>6.1861387494444449</c:v>
              </c:pt>
              <c:pt idx="145">
                <c:v>6.059663885</c:v>
              </c:pt>
              <c:pt idx="146">
                <c:v>5.5780328113333342</c:v>
              </c:pt>
              <c:pt idx="147">
                <c:v>7.2477976913333348</c:v>
              </c:pt>
              <c:pt idx="148">
                <c:v>9.0790614730000012</c:v>
              </c:pt>
              <c:pt idx="149">
                <c:v>11.014872508555555</c:v>
              </c:pt>
              <c:pt idx="150">
                <c:v>10.618833348666668</c:v>
              </c:pt>
              <c:pt idx="151">
                <c:v>10.414040052888888</c:v>
              </c:pt>
              <c:pt idx="152">
                <c:v>9.7864094314444454</c:v>
              </c:pt>
              <c:pt idx="153">
                <c:v>8.8394190544444449</c:v>
              </c:pt>
              <c:pt idx="154">
                <c:v>8.6499815486666662</c:v>
              </c:pt>
              <c:pt idx="155">
                <c:v>7.3357181860000003</c:v>
              </c:pt>
              <c:pt idx="156">
                <c:v>6.3606753841111114</c:v>
              </c:pt>
              <c:pt idx="157">
                <c:v>5.1447596264444453</c:v>
              </c:pt>
              <c:pt idx="158">
                <c:v>5.3451352501111105</c:v>
              </c:pt>
              <c:pt idx="159">
                <c:v>7.895755604222221</c:v>
              </c:pt>
              <c:pt idx="160">
                <c:v>7.5263285921111107</c:v>
              </c:pt>
              <c:pt idx="161">
                <c:v>7.8878679953333339</c:v>
              </c:pt>
              <c:pt idx="162">
                <c:v>6.1001878219999996</c:v>
              </c:pt>
              <c:pt idx="163">
                <c:v>7.6879471723333337</c:v>
              </c:pt>
              <c:pt idx="164">
                <c:v>8.1167745782222216</c:v>
              </c:pt>
              <c:pt idx="165">
                <c:v>8.0380606452222221</c:v>
              </c:pt>
              <c:pt idx="166">
                <c:v>7.4175519131111116</c:v>
              </c:pt>
              <c:pt idx="167">
                <c:v>7.6989649042222226</c:v>
              </c:pt>
              <c:pt idx="168">
                <c:v>8.5378640078888903</c:v>
              </c:pt>
              <c:pt idx="169">
                <c:v>10.047002330444444</c:v>
              </c:pt>
              <c:pt idx="170">
                <c:v>10.930519223333334</c:v>
              </c:pt>
              <c:pt idx="171">
                <c:v>11.154121518777778</c:v>
              </c:pt>
              <c:pt idx="172">
                <c:v>13.992150736666668</c:v>
              </c:pt>
              <c:pt idx="173">
                <c:v>13.534660723333333</c:v>
              </c:pt>
              <c:pt idx="174">
                <c:v>15.865445556333333</c:v>
              </c:pt>
              <c:pt idx="175">
                <c:v>13.577900842555556</c:v>
              </c:pt>
              <c:pt idx="176">
                <c:v>16.045277901888891</c:v>
              </c:pt>
              <c:pt idx="177">
                <c:v>14.780654687333334</c:v>
              </c:pt>
              <c:pt idx="178">
                <c:v>15.980522340222223</c:v>
              </c:pt>
              <c:pt idx="179">
                <c:v>14.869880674888888</c:v>
              </c:pt>
              <c:pt idx="180">
                <c:v>15.432900530333333</c:v>
              </c:pt>
            </c:numLit>
          </c:val>
          <c:smooth val="0"/>
        </c:ser>
        <c:dLbls>
          <c:showLegendKey val="0"/>
          <c:showVal val="0"/>
          <c:showCatName val="0"/>
          <c:showSerName val="0"/>
          <c:showPercent val="0"/>
          <c:showBubbleSize val="0"/>
        </c:dLbls>
        <c:marker val="1"/>
        <c:smooth val="0"/>
        <c:axId val="71083520"/>
        <c:axId val="71085056"/>
      </c:lineChart>
      <c:catAx>
        <c:axId val="7108352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1085056"/>
        <c:crosses val="autoZero"/>
        <c:auto val="1"/>
        <c:lblAlgn val="ctr"/>
        <c:lblOffset val="100"/>
        <c:tickLblSkip val="6"/>
        <c:tickMarkSkip val="1"/>
        <c:noMultiLvlLbl val="0"/>
      </c:catAx>
      <c:valAx>
        <c:axId val="71085056"/>
        <c:scaling>
          <c:orientation val="minMax"/>
          <c:max val="20"/>
          <c:min val="-8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083520"/>
        <c:crosses val="autoZero"/>
        <c:crossBetween val="between"/>
        <c:maj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1" i="0" u="none" strike="noStrike" baseline="0">
                <a:solidFill>
                  <a:schemeClr val="tx2"/>
                </a:solidFill>
                <a:latin typeface="Arial"/>
                <a:ea typeface="Arial"/>
                <a:cs typeface="Arial"/>
              </a:defRPr>
            </a:pPr>
            <a:r>
              <a:rPr lang="pt-PT" baseline="0">
                <a:solidFill>
                  <a:schemeClr val="tx2"/>
                </a:solidFill>
              </a:rPr>
              <a:t>desemprego registado... 
</a:t>
            </a:r>
          </a:p>
        </c:rich>
      </c:tx>
      <c:layout>
        <c:manualLayout>
          <c:xMode val="edge"/>
          <c:yMode val="edge"/>
          <c:x val="0.29376876563001691"/>
          <c:y val="4.5197740112994364E-2"/>
        </c:manualLayout>
      </c:layout>
      <c:overlay val="0"/>
      <c:spPr>
        <a:noFill/>
        <a:ln w="25400">
          <a:noFill/>
        </a:ln>
      </c:spPr>
    </c:title>
    <c:autoTitleDeleted val="0"/>
    <c:plotArea>
      <c:layout>
        <c:manualLayout>
          <c:layoutTarget val="inner"/>
          <c:xMode val="edge"/>
          <c:yMode val="edge"/>
          <c:x val="8.8495830152534566E-2"/>
          <c:y val="0.24858894216182736"/>
          <c:w val="0.8377605254439916"/>
          <c:h val="0.4689291408961252"/>
        </c:manualLayout>
      </c:layout>
      <c:lineChart>
        <c:grouping val="standard"/>
        <c:varyColors val="0"/>
        <c:ser>
          <c:idx val="0"/>
          <c:order val="0"/>
          <c:tx>
            <c:v>final</c:v>
          </c:tx>
          <c:spPr>
            <a:ln w="25400">
              <a:solidFill>
                <a:schemeClr val="accent2"/>
              </a:solidFill>
              <a:prstDash val="solid"/>
            </a:ln>
          </c:spPr>
          <c:marker>
            <c:symbol val="none"/>
          </c:marker>
          <c:dLbls>
            <c:dLbl>
              <c:idx val="71"/>
              <c:layout>
                <c:manualLayout>
                  <c:x val="-0.3228124430065577"/>
                  <c:y val="-0.1759781722199979"/>
                </c:manualLayout>
              </c:layout>
              <c:tx>
                <c:rich>
                  <a:bodyPr/>
                  <a:lstStyle/>
                  <a:p>
                    <a:pPr>
                      <a:defRPr sz="800" b="0" i="0" u="none" strike="noStrike" baseline="0">
                        <a:solidFill>
                          <a:schemeClr val="tx2"/>
                        </a:solidFill>
                        <a:latin typeface="Arial"/>
                        <a:ea typeface="Arial"/>
                        <a:cs typeface="Arial"/>
                      </a:defRPr>
                    </a:pPr>
                    <a:r>
                      <a:rPr lang="pt-PT" sz="700" b="0" i="0" u="none" strike="noStrike" baseline="0">
                        <a:solidFill>
                          <a:schemeClr val="tx2"/>
                        </a:solidFill>
                        <a:latin typeface="Arial"/>
                        <a:cs typeface="Arial"/>
                      </a:rPr>
                      <a:t>… no final do período </a:t>
                    </a:r>
                    <a:r>
                      <a:rPr lang="pt-PT" sz="600" b="0" i="0" u="none" strike="noStrike" baseline="0">
                        <a:solidFill>
                          <a:schemeClr val="tx2"/>
                        </a:solidFill>
                        <a:latin typeface="Arial"/>
                        <a:cs typeface="Arial"/>
                      </a:rPr>
                      <a:t>(milhares)</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81"/>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strLit>
          </c:cat>
          <c:val>
            <c:numLit>
              <c:formatCode>0.000</c:formatCode>
              <c:ptCount val="182"/>
              <c:pt idx="0">
                <c:v>402.60199999999998</c:v>
              </c:pt>
              <c:pt idx="1">
                <c:v>412.49700000000001</c:v>
              </c:pt>
              <c:pt idx="2">
                <c:v>421.05799999999999</c:v>
              </c:pt>
              <c:pt idx="3">
                <c:v>423.59500000000003</c:v>
              </c:pt>
              <c:pt idx="4">
                <c:v>418.53800000000001</c:v>
              </c:pt>
              <c:pt idx="5">
                <c:v>414.14499999999998</c:v>
              </c:pt>
              <c:pt idx="6">
                <c:v>419.375</c:v>
              </c:pt>
              <c:pt idx="7">
                <c:v>420.89100000000002</c:v>
              </c:pt>
              <c:pt idx="8">
                <c:v>440.66800000000001</c:v>
              </c:pt>
              <c:pt idx="9">
                <c:v>447.91699999999997</c:v>
              </c:pt>
              <c:pt idx="10">
                <c:v>453.72699999999998</c:v>
              </c:pt>
              <c:pt idx="11">
                <c:v>452.54199999999997</c:v>
              </c:pt>
              <c:pt idx="12">
                <c:v>464.45</c:v>
              </c:pt>
              <c:pt idx="13">
                <c:v>467.54</c:v>
              </c:pt>
              <c:pt idx="14">
                <c:v>471.089</c:v>
              </c:pt>
              <c:pt idx="15">
                <c:v>462.05599999999998</c:v>
              </c:pt>
              <c:pt idx="16">
                <c:v>452.14</c:v>
              </c:pt>
              <c:pt idx="17">
                <c:v>444.67899999999997</c:v>
              </c:pt>
              <c:pt idx="18">
                <c:v>446.09100000000001</c:v>
              </c:pt>
              <c:pt idx="19">
                <c:v>449.76</c:v>
              </c:pt>
              <c:pt idx="20">
                <c:v>466.529</c:v>
              </c:pt>
              <c:pt idx="21">
                <c:v>467.80900000000003</c:v>
              </c:pt>
              <c:pt idx="22">
                <c:v>471.19</c:v>
              </c:pt>
              <c:pt idx="23">
                <c:v>468.85199999999998</c:v>
              </c:pt>
              <c:pt idx="24">
                <c:v>483.447</c:v>
              </c:pt>
              <c:pt idx="25">
                <c:v>487.62299999999999</c:v>
              </c:pt>
              <c:pt idx="26">
                <c:v>484.48700000000002</c:v>
              </c:pt>
              <c:pt idx="27">
                <c:v>478.608</c:v>
              </c:pt>
              <c:pt idx="28">
                <c:v>470.274</c:v>
              </c:pt>
              <c:pt idx="29">
                <c:v>463.67599999999999</c:v>
              </c:pt>
              <c:pt idx="30">
                <c:v>460.41199999999998</c:v>
              </c:pt>
              <c:pt idx="31">
                <c:v>464.88799999999998</c:v>
              </c:pt>
              <c:pt idx="32">
                <c:v>482.548</c:v>
              </c:pt>
              <c:pt idx="33">
                <c:v>484.73</c:v>
              </c:pt>
              <c:pt idx="34">
                <c:v>486.31099999999998</c:v>
              </c:pt>
              <c:pt idx="35">
                <c:v>479.37299999999999</c:v>
              </c:pt>
              <c:pt idx="36">
                <c:v>491.18400000000003</c:v>
              </c:pt>
              <c:pt idx="37">
                <c:v>487.93599999999998</c:v>
              </c:pt>
              <c:pt idx="38">
                <c:v>480.16399999999999</c:v>
              </c:pt>
              <c:pt idx="39">
                <c:v>469.25299999999999</c:v>
              </c:pt>
              <c:pt idx="40">
                <c:v>457.00900000000001</c:v>
              </c:pt>
              <c:pt idx="41">
                <c:v>442.49900000000002</c:v>
              </c:pt>
              <c:pt idx="42">
                <c:v>436.90100000000001</c:v>
              </c:pt>
              <c:pt idx="43">
                <c:v>436.79199999999997</c:v>
              </c:pt>
              <c:pt idx="44">
                <c:v>448.73599999999999</c:v>
              </c:pt>
              <c:pt idx="45">
                <c:v>453.02800000000002</c:v>
              </c:pt>
              <c:pt idx="46">
                <c:v>457.72800000000001</c:v>
              </c:pt>
              <c:pt idx="47">
                <c:v>452.65100000000001</c:v>
              </c:pt>
              <c:pt idx="48">
                <c:v>457.63400000000001</c:v>
              </c:pt>
              <c:pt idx="49">
                <c:v>450.83699999999999</c:v>
              </c:pt>
              <c:pt idx="50">
                <c:v>441.35599999999999</c:v>
              </c:pt>
              <c:pt idx="51">
                <c:v>420.685</c:v>
              </c:pt>
              <c:pt idx="52">
                <c:v>397.48200000000003</c:v>
              </c:pt>
              <c:pt idx="53">
                <c:v>388.61900000000003</c:v>
              </c:pt>
              <c:pt idx="54">
                <c:v>389.57100000000003</c:v>
              </c:pt>
              <c:pt idx="55">
                <c:v>392.03800000000001</c:v>
              </c:pt>
              <c:pt idx="56">
                <c:v>397.928</c:v>
              </c:pt>
              <c:pt idx="57">
                <c:v>398.79300000000001</c:v>
              </c:pt>
              <c:pt idx="58">
                <c:v>397.19200000000001</c:v>
              </c:pt>
              <c:pt idx="59">
                <c:v>390.28</c:v>
              </c:pt>
              <c:pt idx="60">
                <c:v>399.67399999999998</c:v>
              </c:pt>
              <c:pt idx="61">
                <c:v>398.57900000000001</c:v>
              </c:pt>
              <c:pt idx="62">
                <c:v>391.02600000000001</c:v>
              </c:pt>
              <c:pt idx="63">
                <c:v>386.34100000000001</c:v>
              </c:pt>
              <c:pt idx="64">
                <c:v>383.35700000000003</c:v>
              </c:pt>
              <c:pt idx="65">
                <c:v>382.49799999999999</c:v>
              </c:pt>
              <c:pt idx="66">
                <c:v>381.77600000000001</c:v>
              </c:pt>
              <c:pt idx="67">
                <c:v>389.94400000000002</c:v>
              </c:pt>
              <c:pt idx="68">
                <c:v>395.24299999999999</c:v>
              </c:pt>
              <c:pt idx="69">
                <c:v>400.81400000000002</c:v>
              </c:pt>
              <c:pt idx="70">
                <c:v>408.59800000000001</c:v>
              </c:pt>
              <c:pt idx="71">
                <c:v>416.005</c:v>
              </c:pt>
              <c:pt idx="72">
                <c:v>447.96600000000001</c:v>
              </c:pt>
              <c:pt idx="73">
                <c:v>469.29899999999998</c:v>
              </c:pt>
              <c:pt idx="74">
                <c:v>484.13099999999997</c:v>
              </c:pt>
              <c:pt idx="75">
                <c:v>491.63499999999999</c:v>
              </c:pt>
              <c:pt idx="76">
                <c:v>489.11500000000001</c:v>
              </c:pt>
              <c:pt idx="77">
                <c:v>489.82</c:v>
              </c:pt>
              <c:pt idx="78">
                <c:v>496.68299999999999</c:v>
              </c:pt>
              <c:pt idx="79">
                <c:v>501.66300000000001</c:v>
              </c:pt>
              <c:pt idx="80">
                <c:v>510.35599999999999</c:v>
              </c:pt>
              <c:pt idx="81">
                <c:v>517.52599999999995</c:v>
              </c:pt>
              <c:pt idx="82">
                <c:v>523.67999999999995</c:v>
              </c:pt>
              <c:pt idx="83">
                <c:v>524.67399999999998</c:v>
              </c:pt>
              <c:pt idx="84">
                <c:v>560.31200000000001</c:v>
              </c:pt>
              <c:pt idx="85">
                <c:v>561.31500000000005</c:v>
              </c:pt>
              <c:pt idx="86">
                <c:v>571.75400000000002</c:v>
              </c:pt>
              <c:pt idx="87">
                <c:v>570.76800000000003</c:v>
              </c:pt>
              <c:pt idx="88">
                <c:v>560.75099999999998</c:v>
              </c:pt>
              <c:pt idx="89">
                <c:v>551.86800000000005</c:v>
              </c:pt>
              <c:pt idx="90">
                <c:v>548.06700000000001</c:v>
              </c:pt>
              <c:pt idx="91">
                <c:v>549.654</c:v>
              </c:pt>
              <c:pt idx="92">
                <c:v>555.82000000000005</c:v>
              </c:pt>
              <c:pt idx="93">
                <c:v>550.846</c:v>
              </c:pt>
              <c:pt idx="94">
                <c:v>546.92600000000004</c:v>
              </c:pt>
              <c:pt idx="95">
                <c:v>541.84</c:v>
              </c:pt>
              <c:pt idx="96">
                <c:v>557.24400000000003</c:v>
              </c:pt>
              <c:pt idx="97">
                <c:v>555.54700000000003</c:v>
              </c:pt>
              <c:pt idx="98">
                <c:v>551.86099999999999</c:v>
              </c:pt>
              <c:pt idx="99">
                <c:v>541.97400000000005</c:v>
              </c:pt>
              <c:pt idx="100">
                <c:v>530.61599999999999</c:v>
              </c:pt>
              <c:pt idx="101">
                <c:v>518.70500000000004</c:v>
              </c:pt>
              <c:pt idx="102">
                <c:v>524.11800000000005</c:v>
              </c:pt>
              <c:pt idx="103">
                <c:v>533.37199999999996</c:v>
              </c:pt>
              <c:pt idx="104">
                <c:v>554.08600000000001</c:v>
              </c:pt>
              <c:pt idx="105">
                <c:v>567.25</c:v>
              </c:pt>
              <c:pt idx="106">
                <c:v>583.41999999999996</c:v>
              </c:pt>
              <c:pt idx="107">
                <c:v>605.13400000000001</c:v>
              </c:pt>
              <c:pt idx="108">
                <c:v>637.66200000000003</c:v>
              </c:pt>
              <c:pt idx="109">
                <c:v>648.01800000000003</c:v>
              </c:pt>
              <c:pt idx="110">
                <c:v>661.40300000000002</c:v>
              </c:pt>
              <c:pt idx="111">
                <c:v>655.89800000000002</c:v>
              </c:pt>
              <c:pt idx="112">
                <c:v>641.22199999999998</c:v>
              </c:pt>
              <c:pt idx="113">
                <c:v>645.95500000000004</c:v>
              </c:pt>
              <c:pt idx="114">
                <c:v>655.34199999999998</c:v>
              </c:pt>
              <c:pt idx="115">
                <c:v>673.42100000000005</c:v>
              </c:pt>
              <c:pt idx="116">
                <c:v>683.55700000000002</c:v>
              </c:pt>
              <c:pt idx="117">
                <c:v>695</c:v>
              </c:pt>
              <c:pt idx="118">
                <c:v>697.78899999999999</c:v>
              </c:pt>
              <c:pt idx="119">
                <c:v>710.65200000000004</c:v>
              </c:pt>
              <c:pt idx="120">
                <c:v>740.06200000000001</c:v>
              </c:pt>
              <c:pt idx="121">
                <c:v>739.61099999999999</c:v>
              </c:pt>
              <c:pt idx="122">
                <c:v>734.44799999999998</c:v>
              </c:pt>
              <c:pt idx="123">
                <c:v>728.51199999999994</c:v>
              </c:pt>
              <c:pt idx="124">
                <c:v>703.20500000000004</c:v>
              </c:pt>
              <c:pt idx="125">
                <c:v>689.93299999999999</c:v>
              </c:pt>
              <c:pt idx="126">
                <c:v>688.09900000000005</c:v>
              </c:pt>
              <c:pt idx="127">
                <c:v>695.06500000000005</c:v>
              </c:pt>
              <c:pt idx="128">
                <c:v>697.29600000000005</c:v>
              </c:pt>
              <c:pt idx="129">
                <c:v>694.904</c:v>
              </c:pt>
              <c:pt idx="130">
                <c:v>692.01900000000001</c:v>
              </c:pt>
              <c:pt idx="131">
                <c:v>690.53499999999997</c:v>
              </c:pt>
              <c:pt idx="132">
                <c:v>705.327</c:v>
              </c:pt>
              <c:pt idx="133">
                <c:v>700.95399999999995</c:v>
              </c:pt>
              <c:pt idx="134">
                <c:v>689.82500000000005</c:v>
              </c:pt>
              <c:pt idx="135">
                <c:v>668.02300000000002</c:v>
              </c:pt>
              <c:pt idx="136">
                <c:v>636.41</c:v>
              </c:pt>
              <c:pt idx="137">
                <c:v>614.98199999999997</c:v>
              </c:pt>
              <c:pt idx="138">
                <c:v>611.69600000000003</c:v>
              </c:pt>
              <c:pt idx="139">
                <c:v>624.23</c:v>
              </c:pt>
              <c:pt idx="140">
                <c:v>616.62199999999996</c:v>
              </c:pt>
              <c:pt idx="141">
                <c:v>605.51599999999996</c:v>
              </c:pt>
              <c:pt idx="142">
                <c:v>598.08299999999997</c:v>
              </c:pt>
              <c:pt idx="143">
                <c:v>598.58100000000002</c:v>
              </c:pt>
              <c:pt idx="144">
                <c:v>615.654</c:v>
              </c:pt>
              <c:pt idx="145">
                <c:v>604.31399999999996</c:v>
              </c:pt>
              <c:pt idx="146">
                <c:v>590.60500000000002</c:v>
              </c:pt>
              <c:pt idx="147">
                <c:v>573.38199999999995</c:v>
              </c:pt>
              <c:pt idx="148">
                <c:v>554.07000000000005</c:v>
              </c:pt>
              <c:pt idx="149">
                <c:v>536.65599999999995</c:v>
              </c:pt>
              <c:pt idx="150">
                <c:v>532.69799999999998</c:v>
              </c:pt>
              <c:pt idx="151">
                <c:v>536.58100000000002</c:v>
              </c:pt>
              <c:pt idx="152">
                <c:v>538.71299999999997</c:v>
              </c:pt>
              <c:pt idx="153">
                <c:v>542.03</c:v>
              </c:pt>
              <c:pt idx="154">
                <c:v>550.25</c:v>
              </c:pt>
              <c:pt idx="155">
                <c:v>555.16700000000003</c:v>
              </c:pt>
              <c:pt idx="156">
                <c:v>570.38</c:v>
              </c:pt>
              <c:pt idx="157">
                <c:v>575.99900000000002</c:v>
              </c:pt>
              <c:pt idx="158">
                <c:v>575.07500000000005</c:v>
              </c:pt>
              <c:pt idx="159">
                <c:v>562.93399999999997</c:v>
              </c:pt>
              <c:pt idx="160">
                <c:v>534.95799999999997</c:v>
              </c:pt>
              <c:pt idx="161">
                <c:v>511.642</c:v>
              </c:pt>
              <c:pt idx="162">
                <c:v>497.66300000000001</c:v>
              </c:pt>
              <c:pt idx="163">
                <c:v>498.76299999999998</c:v>
              </c:pt>
              <c:pt idx="164">
                <c:v>491.10700000000003</c:v>
              </c:pt>
              <c:pt idx="165">
                <c:v>490.589</c:v>
              </c:pt>
              <c:pt idx="166">
                <c:v>486.43400000000003</c:v>
              </c:pt>
              <c:pt idx="167">
                <c:v>482.55599999999998</c:v>
              </c:pt>
              <c:pt idx="168">
                <c:v>494.73</c:v>
              </c:pt>
              <c:pt idx="169">
                <c:v>487.62900000000002</c:v>
              </c:pt>
              <c:pt idx="170">
                <c:v>471.47399999999999</c:v>
              </c:pt>
              <c:pt idx="171">
                <c:v>450.96100000000001</c:v>
              </c:pt>
              <c:pt idx="172">
                <c:v>432.274</c:v>
              </c:pt>
              <c:pt idx="173">
                <c:v>418.18900000000002</c:v>
              </c:pt>
              <c:pt idx="174">
                <c:v>416.27499999999998</c:v>
              </c:pt>
              <c:pt idx="175">
                <c:v>418.23500000000001</c:v>
              </c:pt>
              <c:pt idx="176">
                <c:v>410.81900000000002</c:v>
              </c:pt>
              <c:pt idx="177">
                <c:v>404.56400000000002</c:v>
              </c:pt>
              <c:pt idx="178">
                <c:v>404.625</c:v>
              </c:pt>
              <c:pt idx="179">
                <c:v>403.77100000000002</c:v>
              </c:pt>
              <c:pt idx="180">
                <c:v>415.53899999999999</c:v>
              </c:pt>
            </c:numLit>
          </c:val>
          <c:smooth val="0"/>
        </c:ser>
        <c:dLbls>
          <c:showLegendKey val="0"/>
          <c:showVal val="0"/>
          <c:showCatName val="0"/>
          <c:showSerName val="0"/>
          <c:showPercent val="0"/>
          <c:showBubbleSize val="0"/>
        </c:dLbls>
        <c:marker val="1"/>
        <c:smooth val="0"/>
        <c:axId val="71311360"/>
        <c:axId val="71312896"/>
      </c:lineChart>
      <c:lineChart>
        <c:grouping val="standard"/>
        <c:varyColors val="0"/>
        <c:ser>
          <c:idx val="1"/>
          <c:order val="1"/>
          <c:tx>
            <c:v>longo VH%</c:v>
          </c:tx>
          <c:spPr>
            <a:ln w="25400">
              <a:solidFill>
                <a:srgbClr val="808080"/>
              </a:solidFill>
              <a:prstDash val="solid"/>
            </a:ln>
          </c:spPr>
          <c:marker>
            <c:symbol val="none"/>
          </c:marker>
          <c:dLbls>
            <c:dLbl>
              <c:idx val="37"/>
              <c:layout>
                <c:manualLayout>
                  <c:x val="0.34492914971731253"/>
                  <c:y val="-0.13536307961504812"/>
                </c:manualLayout>
              </c:layout>
              <c:tx>
                <c:rich>
                  <a:bodyPr/>
                  <a:lstStyle/>
                  <a:p>
                    <a:pPr>
                      <a:defRPr sz="800" b="0" i="0" u="none" strike="noStrike" baseline="0">
                        <a:solidFill>
                          <a:srgbClr val="000000"/>
                        </a:solidFill>
                        <a:latin typeface="Arial"/>
                        <a:ea typeface="Arial"/>
                        <a:cs typeface="Arial"/>
                      </a:defRPr>
                    </a:pPr>
                    <a:r>
                      <a:rPr lang="pt-PT" sz="700" b="0" i="0" u="none" strike="noStrike" baseline="0">
                        <a:solidFill>
                          <a:srgbClr val="333333"/>
                        </a:solidFill>
                        <a:latin typeface="Arial"/>
                        <a:cs typeface="Arial"/>
                      </a:rPr>
                      <a:t>…ao longo do período </a:t>
                    </a:r>
                    <a:r>
                      <a:rPr lang="pt-PT" sz="600" b="0" i="0" u="none" strike="noStrike" baseline="0">
                        <a:solidFill>
                          <a:srgbClr val="333333"/>
                        </a:solidFill>
                        <a:latin typeface="Arial"/>
                        <a:cs typeface="Arial"/>
                      </a:rPr>
                      <a:t>(vh)</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65"/>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strLit>
          </c:cat>
          <c:val>
            <c:numLit>
              <c:formatCode>0.0</c:formatCode>
              <c:ptCount val="182"/>
              <c:pt idx="0">
                <c:v>18.363751817939722</c:v>
              </c:pt>
              <c:pt idx="1">
                <c:v>25.219242230736484</c:v>
              </c:pt>
              <c:pt idx="2">
                <c:v>23.4470716207706</c:v>
              </c:pt>
              <c:pt idx="3">
                <c:v>12.864659375774767</c:v>
              </c:pt>
              <c:pt idx="4">
                <c:v>15.684421534936988</c:v>
              </c:pt>
              <c:pt idx="5">
                <c:v>10.681557846506283</c:v>
              </c:pt>
              <c:pt idx="6">
                <c:v>11.914483528188491</c:v>
              </c:pt>
              <c:pt idx="7">
                <c:v>5.8919506889050233</c:v>
              </c:pt>
              <c:pt idx="8">
                <c:v>8.1377097213017446</c:v>
              </c:pt>
              <c:pt idx="9">
                <c:v>-0.48061287175225065</c:v>
              </c:pt>
              <c:pt idx="10">
                <c:v>-2.061811753178977</c:v>
              </c:pt>
              <c:pt idx="11">
                <c:v>3.9882779793469325</c:v>
              </c:pt>
              <c:pt idx="12">
                <c:v>-8.1008583690987059</c:v>
              </c:pt>
              <c:pt idx="13">
                <c:v>-3.5243988123569214</c:v>
              </c:pt>
              <c:pt idx="14">
                <c:v>8.6840579710144805</c:v>
              </c:pt>
              <c:pt idx="15">
                <c:v>-2.0038563862244008</c:v>
              </c:pt>
              <c:pt idx="16">
                <c:v>-3.7948362502166044</c:v>
              </c:pt>
              <c:pt idx="17">
                <c:v>3.7832399022567298</c:v>
              </c:pt>
              <c:pt idx="18">
                <c:v>2.2660835278465186E-3</c:v>
              </c:pt>
              <c:pt idx="19">
                <c:v>18.007761228100215</c:v>
              </c:pt>
              <c:pt idx="20">
                <c:v>15.490936068640737</c:v>
              </c:pt>
              <c:pt idx="21">
                <c:v>-6.8681917211328987</c:v>
              </c:pt>
              <c:pt idx="22">
                <c:v>14.242839433679123</c:v>
              </c:pt>
              <c:pt idx="23">
                <c:v>5.6013312219866274</c:v>
              </c:pt>
              <c:pt idx="24">
                <c:v>6.2463514302393497</c:v>
              </c:pt>
              <c:pt idx="25">
                <c:v>3.4628576798383603</c:v>
              </c:pt>
              <c:pt idx="26">
                <c:v>0.4608491572434481</c:v>
              </c:pt>
              <c:pt idx="27">
                <c:v>9.5591531755915291</c:v>
              </c:pt>
              <c:pt idx="28">
                <c:v>9.9397900370522763</c:v>
              </c:pt>
              <c:pt idx="29">
                <c:v>15.697626104540042</c:v>
              </c:pt>
              <c:pt idx="30">
                <c:v>-2.9798323136188687</c:v>
              </c:pt>
              <c:pt idx="31">
                <c:v>2.5146891699107776</c:v>
              </c:pt>
              <c:pt idx="32">
                <c:v>-3.9645854571352723</c:v>
              </c:pt>
              <c:pt idx="33">
                <c:v>2.9865294266721243</c:v>
              </c:pt>
              <c:pt idx="34">
                <c:v>0.91566723776890235</c:v>
              </c:pt>
              <c:pt idx="35">
                <c:v>7.426421999695032</c:v>
              </c:pt>
              <c:pt idx="36">
                <c:v>7.7578872740162952</c:v>
              </c:pt>
              <c:pt idx="37">
                <c:v>-0.95140781108082884</c:v>
              </c:pt>
              <c:pt idx="38">
                <c:v>10.151637429384541</c:v>
              </c:pt>
              <c:pt idx="39">
                <c:v>-12.392016004364825</c:v>
              </c:pt>
              <c:pt idx="40">
                <c:v>2.5932080417534698</c:v>
              </c:pt>
              <c:pt idx="41">
                <c:v>-7.6613675541092885E-2</c:v>
              </c:pt>
              <c:pt idx="42">
                <c:v>1.9595936003737213</c:v>
              </c:pt>
              <c:pt idx="43">
                <c:v>2.0331627237776262</c:v>
              </c:pt>
              <c:pt idx="44">
                <c:v>-5.1374145703068201</c:v>
              </c:pt>
              <c:pt idx="45">
                <c:v>8.8493062522478247</c:v>
              </c:pt>
              <c:pt idx="46">
                <c:v>2.6994397389221048</c:v>
              </c:pt>
              <c:pt idx="47">
                <c:v>-1.1994889751111848</c:v>
              </c:pt>
              <c:pt idx="48">
                <c:v>-5.9345033472046227</c:v>
              </c:pt>
              <c:pt idx="49">
                <c:v>-1.8133467825130145</c:v>
              </c:pt>
              <c:pt idx="50">
                <c:v>-10.340107199321324</c:v>
              </c:pt>
              <c:pt idx="51">
                <c:v>-1.4868827360718262</c:v>
              </c:pt>
              <c:pt idx="52">
                <c:v>-2.6759438804608182</c:v>
              </c:pt>
              <c:pt idx="53">
                <c:v>-5.7049070346942727</c:v>
              </c:pt>
              <c:pt idx="54">
                <c:v>2.8794612177578172</c:v>
              </c:pt>
              <c:pt idx="55">
                <c:v>-6.0750364086086144</c:v>
              </c:pt>
              <c:pt idx="56">
                <c:v>-13.236353603016692</c:v>
              </c:pt>
              <c:pt idx="57">
                <c:v>-3.3649833055091727</c:v>
              </c:pt>
              <c:pt idx="58">
                <c:v>-12.736490209764517</c:v>
              </c:pt>
              <c:pt idx="59">
                <c:v>-15.136131797610219</c:v>
              </c:pt>
              <c:pt idx="60">
                <c:v>-3.3870149853992837</c:v>
              </c:pt>
              <c:pt idx="61">
                <c:v>2.715386411393883</c:v>
              </c:pt>
              <c:pt idx="62">
                <c:v>-7.5479001354751274</c:v>
              </c:pt>
              <c:pt idx="63">
                <c:v>21.472974396796964</c:v>
              </c:pt>
              <c:pt idx="64">
                <c:v>-0.22502461206693747</c:v>
              </c:pt>
              <c:pt idx="65">
                <c:v>10.466268580866478</c:v>
              </c:pt>
              <c:pt idx="66">
                <c:v>12.996815924829107</c:v>
              </c:pt>
              <c:pt idx="67">
                <c:v>6.1923162117594854</c:v>
              </c:pt>
              <c:pt idx="68">
                <c:v>16.418147768630085</c:v>
              </c:pt>
              <c:pt idx="69">
                <c:v>18.774856484730673</c:v>
              </c:pt>
              <c:pt idx="70">
                <c:v>24.835817125536753</c:v>
              </c:pt>
              <c:pt idx="71">
                <c:v>37.141647855530493</c:v>
              </c:pt>
              <c:pt idx="72">
                <c:v>27.296749438934341</c:v>
              </c:pt>
              <c:pt idx="73">
                <c:v>37.696906326006399</c:v>
              </c:pt>
              <c:pt idx="74">
                <c:v>52.915590910148147</c:v>
              </c:pt>
              <c:pt idx="75">
                <c:v>26.229508196721319</c:v>
              </c:pt>
              <c:pt idx="76">
                <c:v>21.848423624489023</c:v>
              </c:pt>
              <c:pt idx="77">
                <c:v>21.523209274508925</c:v>
              </c:pt>
              <c:pt idx="78">
                <c:v>18.546543706155916</c:v>
              </c:pt>
              <c:pt idx="79">
                <c:v>17.572484761397078</c:v>
              </c:pt>
              <c:pt idx="80">
                <c:v>10.154032931178403</c:v>
              </c:pt>
              <c:pt idx="81">
                <c:v>-0.78937001909032967</c:v>
              </c:pt>
              <c:pt idx="82">
                <c:v>3.1986106193198083</c:v>
              </c:pt>
              <c:pt idx="83">
                <c:v>-1.5184247885932978</c:v>
              </c:pt>
              <c:pt idx="84">
                <c:v>-1.0478573662809021</c:v>
              </c:pt>
              <c:pt idx="85">
                <c:v>-9.239480330818628</c:v>
              </c:pt>
              <c:pt idx="86">
                <c:v>-2.0717034513180077</c:v>
              </c:pt>
              <c:pt idx="87">
                <c:v>-7.496736068164644</c:v>
              </c:pt>
              <c:pt idx="88">
                <c:v>-7.2590907338140553</c:v>
              </c:pt>
              <c:pt idx="89">
                <c:v>-12.763339705854515</c:v>
              </c:pt>
              <c:pt idx="90">
                <c:v>-13.848071808510632</c:v>
              </c:pt>
              <c:pt idx="91">
                <c:v>-0.52435490547813046</c:v>
              </c:pt>
              <c:pt idx="92">
                <c:v>-5.4142672140633064</c:v>
              </c:pt>
              <c:pt idx="93">
                <c:v>-13.290878270032525</c:v>
              </c:pt>
              <c:pt idx="94">
                <c:v>-6.4587281877001583</c:v>
              </c:pt>
              <c:pt idx="95">
                <c:v>-0.81061318291028028</c:v>
              </c:pt>
              <c:pt idx="96">
                <c:v>-9.0923459344511954</c:v>
              </c:pt>
              <c:pt idx="97">
                <c:v>-8.3994179701709637</c:v>
              </c:pt>
              <c:pt idx="98">
                <c:v>-15.21100945931253</c:v>
              </c:pt>
              <c:pt idx="99">
                <c:v>-14.617070271876397</c:v>
              </c:pt>
              <c:pt idx="100">
                <c:v>4.9562379160516423</c:v>
              </c:pt>
              <c:pt idx="101">
                <c:v>4.6888561013712859</c:v>
              </c:pt>
              <c:pt idx="102">
                <c:v>6.1857261378764683</c:v>
              </c:pt>
              <c:pt idx="103">
                <c:v>6.6048391891088576</c:v>
              </c:pt>
              <c:pt idx="104">
                <c:v>17.195875087392221</c:v>
              </c:pt>
              <c:pt idx="105">
                <c:v>22.4277008700553</c:v>
              </c:pt>
              <c:pt idx="106">
                <c:v>20.015370910551766</c:v>
              </c:pt>
              <c:pt idx="107">
                <c:v>35.198095920129767</c:v>
              </c:pt>
              <c:pt idx="108">
                <c:v>19.883355197648143</c:v>
              </c:pt>
              <c:pt idx="109">
                <c:v>19.590167189547671</c:v>
              </c:pt>
              <c:pt idx="110">
                <c:v>19.859676119293624</c:v>
              </c:pt>
              <c:pt idx="111">
                <c:v>15.188028797007203</c:v>
              </c:pt>
              <c:pt idx="112">
                <c:v>12.577993463404979</c:v>
              </c:pt>
              <c:pt idx="113">
                <c:v>16.406557648863185</c:v>
              </c:pt>
              <c:pt idx="114">
                <c:v>12.959026074316359</c:v>
              </c:pt>
              <c:pt idx="115">
                <c:v>12.350360621607548</c:v>
              </c:pt>
              <c:pt idx="116">
                <c:v>-7.0517759936367552</c:v>
              </c:pt>
              <c:pt idx="117">
                <c:v>8.9624812981931257</c:v>
              </c:pt>
              <c:pt idx="118">
                <c:v>1.6897103769465849</c:v>
              </c:pt>
              <c:pt idx="119">
                <c:v>-15.566772605471435</c:v>
              </c:pt>
              <c:pt idx="120">
                <c:v>-1.7508470777465757</c:v>
              </c:pt>
              <c:pt idx="121">
                <c:v>-5.1736733745101908</c:v>
              </c:pt>
              <c:pt idx="122">
                <c:v>-2.9574042091427333</c:v>
              </c:pt>
              <c:pt idx="123">
                <c:v>9.5015105740181127</c:v>
              </c:pt>
              <c:pt idx="124">
                <c:v>-3.9922582915457028</c:v>
              </c:pt>
              <c:pt idx="125">
                <c:v>-6.3705154455621749</c:v>
              </c:pt>
              <c:pt idx="126">
                <c:v>1.2579021024015979</c:v>
              </c:pt>
              <c:pt idx="127">
                <c:v>-3.9377895433487686</c:v>
              </c:pt>
              <c:pt idx="128">
                <c:v>7.2043643365245824</c:v>
              </c:pt>
              <c:pt idx="129">
                <c:v>4.6856433682765042</c:v>
              </c:pt>
              <c:pt idx="130">
                <c:v>-2.083840219833677</c:v>
              </c:pt>
              <c:pt idx="131">
                <c:v>6.6554727286146642</c:v>
              </c:pt>
              <c:pt idx="132">
                <c:v>-0.40659679821795081</c:v>
              </c:pt>
              <c:pt idx="133">
                <c:v>2.943339403277756</c:v>
              </c:pt>
              <c:pt idx="134">
                <c:v>-11.692443380476892</c:v>
              </c:pt>
              <c:pt idx="135">
                <c:v>-9.2788660504897198</c:v>
              </c:pt>
              <c:pt idx="136">
                <c:v>-8.9121430927683871</c:v>
              </c:pt>
              <c:pt idx="137">
                <c:v>-3.8469583737425705</c:v>
              </c:pt>
              <c:pt idx="138">
                <c:v>-8.5894930817010504</c:v>
              </c:pt>
              <c:pt idx="139">
                <c:v>-6.3141577678263889</c:v>
              </c:pt>
              <c:pt idx="140">
                <c:v>-4.3354619836360015</c:v>
              </c:pt>
              <c:pt idx="141">
                <c:v>-7.4611242133407307</c:v>
              </c:pt>
              <c:pt idx="142">
                <c:v>-8.2248045019367222</c:v>
              </c:pt>
              <c:pt idx="143">
                <c:v>-1.9981661851460886</c:v>
              </c:pt>
              <c:pt idx="144">
                <c:v>-7.1909779298822478</c:v>
              </c:pt>
              <c:pt idx="145">
                <c:v>-5.3033524399163205</c:v>
              </c:pt>
              <c:pt idx="146">
                <c:v>8.0970215801676524</c:v>
              </c:pt>
              <c:pt idx="147">
                <c:v>2.1934576419380125</c:v>
              </c:pt>
              <c:pt idx="148">
                <c:v>-3.1205359837434443</c:v>
              </c:pt>
              <c:pt idx="149">
                <c:v>6.1031563958547475</c:v>
              </c:pt>
              <c:pt idx="150">
                <c:v>-1.4684925793333581</c:v>
              </c:pt>
              <c:pt idx="151">
                <c:v>-2.6455123726881635</c:v>
              </c:pt>
              <c:pt idx="152">
                <c:v>-2.9830508474576245</c:v>
              </c:pt>
              <c:pt idx="153">
                <c:v>-4.3352640545144761</c:v>
              </c:pt>
              <c:pt idx="154">
                <c:v>3.037204561381146</c:v>
              </c:pt>
              <c:pt idx="155">
                <c:v>-4.616226521677735</c:v>
              </c:pt>
              <c:pt idx="156">
                <c:v>-5.7301723261857447</c:v>
              </c:pt>
              <c:pt idx="157">
                <c:v>-3.6695105523125271</c:v>
              </c:pt>
              <c:pt idx="158">
                <c:v>-11.790133641313316</c:v>
              </c:pt>
              <c:pt idx="159">
                <c:v>-6.7497442574165341</c:v>
              </c:pt>
              <c:pt idx="160">
                <c:v>3.8503073600265836</c:v>
              </c:pt>
              <c:pt idx="161">
                <c:v>-7.7427772600186291</c:v>
              </c:pt>
              <c:pt idx="162">
                <c:v>-16.626982027267758</c:v>
              </c:pt>
              <c:pt idx="163">
                <c:v>-4.877726371447455</c:v>
              </c:pt>
              <c:pt idx="164">
                <c:v>-12.038380906305445</c:v>
              </c:pt>
              <c:pt idx="165">
                <c:v>-16.960139043223066</c:v>
              </c:pt>
              <c:pt idx="166">
                <c:v>-9.9744957106422394</c:v>
              </c:pt>
              <c:pt idx="167">
                <c:v>-14.807617567042374</c:v>
              </c:pt>
              <c:pt idx="168">
                <c:v>-8.3592570918162963</c:v>
              </c:pt>
              <c:pt idx="169">
                <c:v>-18.045196897374694</c:v>
              </c:pt>
              <c:pt idx="170">
                <c:v>-4.8930121203052508</c:v>
              </c:pt>
              <c:pt idx="171">
                <c:v>-24.792564225307167</c:v>
              </c:pt>
              <c:pt idx="172">
                <c:v>-12.864456265248169</c:v>
              </c:pt>
              <c:pt idx="173">
                <c:v>-16.748828188136411</c:v>
              </c:pt>
              <c:pt idx="174">
                <c:v>-8.2822085889570634</c:v>
              </c:pt>
              <c:pt idx="175">
                <c:v>-15.437147621694603</c:v>
              </c:pt>
              <c:pt idx="176">
                <c:v>-10.03300027500228</c:v>
              </c:pt>
              <c:pt idx="177">
                <c:v>-7.8471066582030851</c:v>
              </c:pt>
              <c:pt idx="178">
                <c:v>-2.3316506988084185</c:v>
              </c:pt>
              <c:pt idx="179">
                <c:v>-11.064042405283271</c:v>
              </c:pt>
              <c:pt idx="180">
                <c:v>20.470542231491141</c:v>
              </c:pt>
            </c:numLit>
          </c:val>
          <c:smooth val="0"/>
        </c:ser>
        <c:dLbls>
          <c:showLegendKey val="0"/>
          <c:showVal val="0"/>
          <c:showCatName val="0"/>
          <c:showSerName val="0"/>
          <c:showPercent val="0"/>
          <c:showBubbleSize val="0"/>
        </c:dLbls>
        <c:marker val="1"/>
        <c:smooth val="0"/>
        <c:axId val="71314432"/>
        <c:axId val="71316224"/>
      </c:lineChart>
      <c:catAx>
        <c:axId val="71311360"/>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1312896"/>
        <c:crosses val="autoZero"/>
        <c:auto val="1"/>
        <c:lblAlgn val="ctr"/>
        <c:lblOffset val="100"/>
        <c:tickLblSkip val="1"/>
        <c:tickMarkSkip val="1"/>
        <c:noMultiLvlLbl val="0"/>
      </c:catAx>
      <c:valAx>
        <c:axId val="71312896"/>
        <c:scaling>
          <c:orientation val="minMax"/>
          <c:max val="800"/>
          <c:min val="10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311360"/>
        <c:crosses val="autoZero"/>
        <c:crossBetween val="between"/>
        <c:majorUnit val="100"/>
        <c:minorUnit val="100"/>
      </c:valAx>
      <c:catAx>
        <c:axId val="71314432"/>
        <c:scaling>
          <c:orientation val="minMax"/>
        </c:scaling>
        <c:delete val="1"/>
        <c:axPos val="b"/>
        <c:numFmt formatCode="0.0" sourceLinked="1"/>
        <c:majorTickMark val="out"/>
        <c:minorTickMark val="none"/>
        <c:tickLblPos val="none"/>
        <c:crossAx val="71316224"/>
        <c:crosses val="autoZero"/>
        <c:auto val="1"/>
        <c:lblAlgn val="ctr"/>
        <c:lblOffset val="100"/>
        <c:noMultiLvlLbl val="0"/>
      </c:catAx>
      <c:valAx>
        <c:axId val="71316224"/>
        <c:scaling>
          <c:orientation val="minMax"/>
          <c:max val="100"/>
          <c:min val="-30"/>
        </c:scaling>
        <c:delete val="0"/>
        <c:axPos val="r"/>
        <c:numFmt formatCode="0" sourceLinked="0"/>
        <c:majorTickMark val="none"/>
        <c:minorTickMark val="none"/>
        <c:tickLblPos val="nextTo"/>
        <c:spPr>
          <a:ln w="3175">
            <a:solidFill>
              <a:srgbClr val="FFFFFF"/>
            </a:solidFill>
            <a:prstDash val="solid"/>
          </a:ln>
        </c:spPr>
        <c:txPr>
          <a:bodyPr rot="0" vert="horz"/>
          <a:lstStyle/>
          <a:p>
            <a:pPr>
              <a:defRPr sz="600" b="0" i="0" u="none" strike="noStrike" baseline="0">
                <a:solidFill>
                  <a:schemeClr val="tx2"/>
                </a:solidFill>
                <a:latin typeface="Arial"/>
                <a:ea typeface="Arial"/>
                <a:cs typeface="Arial"/>
              </a:defRPr>
            </a:pPr>
            <a:endParaRPr lang="pt-PT"/>
          </a:p>
        </c:txPr>
        <c:crossAx val="71314432"/>
        <c:crosses val="max"/>
        <c:crossBetween val="between"/>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lgn="ct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perspetivas de evolução do emprego nos próximos 3 meses</a:t>
            </a:r>
            <a:r>
              <a:rPr lang="pt-PT" sz="800" b="0" i="0" u="none" strike="noStrike" baseline="0">
                <a:solidFill>
                  <a:schemeClr val="tx2"/>
                </a:solidFill>
                <a:latin typeface="Arial"/>
                <a:cs typeface="Arial"/>
              </a:rPr>
              <a:t> </a:t>
            </a:r>
            <a:r>
              <a:rPr lang="pt-PT" sz="700" b="0" i="0" u="none" strike="noStrike" baseline="0">
                <a:solidFill>
                  <a:schemeClr val="tx2"/>
                </a:solidFill>
                <a:latin typeface="Arial"/>
                <a:cs typeface="Arial"/>
              </a:rPr>
              <a:t>(sre/mm3m)</a:t>
            </a:r>
          </a:p>
        </c:rich>
      </c:tx>
      <c:layout>
        <c:manualLayout>
          <c:xMode val="edge"/>
          <c:yMode val="edge"/>
          <c:x val="0.10682523734978262"/>
          <c:y val="5.4945054945054984E-3"/>
        </c:manualLayout>
      </c:layout>
      <c:overlay val="0"/>
      <c:spPr>
        <a:noFill/>
        <a:ln w="25400">
          <a:noFill/>
        </a:ln>
      </c:spPr>
    </c:title>
    <c:autoTitleDeleted val="0"/>
    <c:plotArea>
      <c:layout>
        <c:manualLayout>
          <c:layoutTarget val="inner"/>
          <c:xMode val="edge"/>
          <c:yMode val="edge"/>
          <c:x val="8.3086173796500948E-2"/>
          <c:y val="0.20329670329670341"/>
          <c:w val="0.90504582171188463"/>
          <c:h val="0.51648351648351665"/>
        </c:manualLayout>
      </c:layout>
      <c:lineChart>
        <c:grouping val="standard"/>
        <c:varyColors val="0"/>
        <c:ser>
          <c:idx val="0"/>
          <c:order val="0"/>
          <c:tx>
            <c:v>industria</c:v>
          </c:tx>
          <c:spPr>
            <a:ln w="25400">
              <a:solidFill>
                <a:srgbClr val="808080"/>
              </a:solidFill>
              <a:prstDash val="solid"/>
            </a:ln>
          </c:spPr>
          <c:marker>
            <c:symbol val="none"/>
          </c:marker>
          <c:dLbls>
            <c:dLbl>
              <c:idx val="8"/>
              <c:layout>
                <c:manualLayout>
                  <c:x val="0.41176672735727859"/>
                  <c:y val="-0.12707219289896454"/>
                </c:manualLayout>
              </c:layout>
              <c:tx>
                <c:rich>
                  <a:bodyPr/>
                  <a:lstStyle/>
                  <a:p>
                    <a:pPr>
                      <a:defRPr sz="800" b="0" i="0" u="none" strike="noStrike" baseline="0">
                        <a:solidFill>
                          <a:schemeClr val="bg1">
                            <a:lumMod val="50000"/>
                          </a:schemeClr>
                        </a:solidFill>
                        <a:latin typeface="Arial"/>
                        <a:ea typeface="Arial"/>
                        <a:cs typeface="Arial"/>
                      </a:defRPr>
                    </a:pPr>
                    <a:r>
                      <a:rPr lang="pt-PT" sz="700" b="1" i="0" u="none" strike="noStrike" baseline="0">
                        <a:solidFill>
                          <a:schemeClr val="bg1">
                            <a:lumMod val="50000"/>
                          </a:schemeClr>
                        </a:solidFill>
                        <a:latin typeface="Arial"/>
                        <a:cs typeface="Arial"/>
                      </a:rPr>
                      <a:t>indústria </a:t>
                    </a:r>
                  </a:p>
                </c:rich>
              </c:tx>
              <c:spPr>
                <a:noFill/>
                <a:ln w="25400">
                  <a:noFill/>
                </a:ln>
              </c:spPr>
              <c:dLblPos val="r"/>
              <c:showLegendKey val="0"/>
              <c:showVal val="0"/>
              <c:showCatName val="0"/>
              <c:showSerName val="0"/>
              <c:showPercent val="0"/>
              <c:showBubbleSize val="0"/>
            </c:dLbl>
            <c:txPr>
              <a:bodyPr/>
              <a:lstStyle/>
              <a:p>
                <a:pPr>
                  <a:defRPr>
                    <a:solidFill>
                      <a:schemeClr val="bg1">
                        <a:lumMod val="50000"/>
                      </a:schemeClr>
                    </a:solidFill>
                  </a:defRPr>
                </a:pPr>
                <a:endParaRPr lang="pt-PT"/>
              </a:p>
            </c:txPr>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-12</c:v>
              </c:pt>
              <c:pt idx="1">
                <c:v>-12</c:v>
              </c:pt>
              <c:pt idx="2">
                <c:v>-9.2278288672750008</c:v>
              </c:pt>
              <c:pt idx="3">
                <c:v>-10.894495533941667</c:v>
              </c:pt>
              <c:pt idx="4">
                <c:v>-11.561162200608335</c:v>
              </c:pt>
              <c:pt idx="5">
                <c:v>-10.561162200608335</c:v>
              </c:pt>
              <c:pt idx="6">
                <c:v>-9.2278288672750008</c:v>
              </c:pt>
              <c:pt idx="7">
                <c:v>-9.5611622006083348</c:v>
              </c:pt>
              <c:pt idx="8">
                <c:v>-9.5611622006083348</c:v>
              </c:pt>
              <c:pt idx="9">
                <c:v>-9.2278288672750008</c:v>
              </c:pt>
              <c:pt idx="10">
                <c:v>-9.8944955339416669</c:v>
              </c:pt>
              <c:pt idx="11">
                <c:v>-9.8944955339416669</c:v>
              </c:pt>
              <c:pt idx="12">
                <c:v>-10.227828867275001</c:v>
              </c:pt>
              <c:pt idx="13">
                <c:v>-8.5611622006083348</c:v>
              </c:pt>
              <c:pt idx="14">
                <c:v>-8.5611622006083348</c:v>
              </c:pt>
              <c:pt idx="15">
                <c:v>-8.2278288672750008</c:v>
              </c:pt>
              <c:pt idx="16">
                <c:v>-8.2278288672750008</c:v>
              </c:pt>
              <c:pt idx="17">
                <c:v>-8.2278288672750008</c:v>
              </c:pt>
              <c:pt idx="18">
                <c:v>-8.8944955339416669</c:v>
              </c:pt>
              <c:pt idx="19">
                <c:v>-9.2278288672750008</c:v>
              </c:pt>
              <c:pt idx="20">
                <c:v>-9.8944955339416669</c:v>
              </c:pt>
              <c:pt idx="21">
                <c:v>-10.561162200608335</c:v>
              </c:pt>
              <c:pt idx="22">
                <c:v>-10.561162200608335</c:v>
              </c:pt>
              <c:pt idx="23">
                <c:v>-10.227828867275001</c:v>
              </c:pt>
              <c:pt idx="24">
                <c:v>-7.8944955339416678</c:v>
              </c:pt>
              <c:pt idx="25">
                <c:v>-9.2278288672750008</c:v>
              </c:pt>
              <c:pt idx="26">
                <c:v>-9.2278288672750008</c:v>
              </c:pt>
              <c:pt idx="27">
                <c:v>-10.561162200608335</c:v>
              </c:pt>
              <c:pt idx="28">
                <c:v>-8.5611622006083348</c:v>
              </c:pt>
              <c:pt idx="29">
                <c:v>-8.5611622006083348</c:v>
              </c:pt>
              <c:pt idx="30">
                <c:v>-8.2278288672750008</c:v>
              </c:pt>
              <c:pt idx="31">
                <c:v>-8.5611622006083348</c:v>
              </c:pt>
              <c:pt idx="32">
                <c:v>-9.2278288672750008</c:v>
              </c:pt>
              <c:pt idx="33">
                <c:v>-9.2278288672750008</c:v>
              </c:pt>
              <c:pt idx="34">
                <c:v>-9.8944955339416669</c:v>
              </c:pt>
              <c:pt idx="35">
                <c:v>-9.5611622006083348</c:v>
              </c:pt>
              <c:pt idx="36">
                <c:v>-10.894495533941667</c:v>
              </c:pt>
              <c:pt idx="37">
                <c:v>-9.8944955339416669</c:v>
              </c:pt>
              <c:pt idx="38">
                <c:v>-7.5611622006083339</c:v>
              </c:pt>
              <c:pt idx="39">
                <c:v>-5.8944955339416678</c:v>
              </c:pt>
              <c:pt idx="40">
                <c:v>-5.2278288672750008</c:v>
              </c:pt>
              <c:pt idx="41">
                <c:v>-3.2278288672750008</c:v>
              </c:pt>
              <c:pt idx="42">
                <c:v>-0.89449553394166725</c:v>
              </c:pt>
              <c:pt idx="43">
                <c:v>0.43883779939166628</c:v>
              </c:pt>
              <c:pt idx="44">
                <c:v>-0.89449553394166703</c:v>
              </c:pt>
              <c:pt idx="45">
                <c:v>-2.5611622006083339</c:v>
              </c:pt>
              <c:pt idx="46">
                <c:v>-2.5611622006083343</c:v>
              </c:pt>
              <c:pt idx="47">
                <c:v>-3.5611622006083343</c:v>
              </c:pt>
              <c:pt idx="48">
                <c:v>-2.5611622006083343</c:v>
              </c:pt>
              <c:pt idx="49">
                <c:v>-3.2278288672750008</c:v>
              </c:pt>
              <c:pt idx="50">
                <c:v>-1.8944955339416669</c:v>
              </c:pt>
              <c:pt idx="51">
                <c:v>-0.89449553394166703</c:v>
              </c:pt>
              <c:pt idx="52">
                <c:v>-0.2278288672750004</c:v>
              </c:pt>
              <c:pt idx="53">
                <c:v>1.1055044660583329</c:v>
              </c:pt>
              <c:pt idx="54">
                <c:v>0.7721711327249996</c:v>
              </c:pt>
              <c:pt idx="55">
                <c:v>0.43883779939166628</c:v>
              </c:pt>
              <c:pt idx="56">
                <c:v>0.10550446605833293</c:v>
              </c:pt>
              <c:pt idx="57">
                <c:v>0.10550446605833293</c:v>
              </c:pt>
              <c:pt idx="58">
                <c:v>-0.56116220060833377</c:v>
              </c:pt>
              <c:pt idx="59">
                <c:v>0.10550446605833293</c:v>
              </c:pt>
              <c:pt idx="60">
                <c:v>-0.2278288672750004</c:v>
              </c:pt>
              <c:pt idx="61">
                <c:v>0.43883779939166628</c:v>
              </c:pt>
              <c:pt idx="62">
                <c:v>-0.89449553394166703</c:v>
              </c:pt>
              <c:pt idx="63">
                <c:v>0.7721711327249996</c:v>
              </c:pt>
              <c:pt idx="64">
                <c:v>1.1055044660583329</c:v>
              </c:pt>
              <c:pt idx="65">
                <c:v>0.43883779939166628</c:v>
              </c:pt>
              <c:pt idx="66">
                <c:v>-2.2278288672750004</c:v>
              </c:pt>
              <c:pt idx="67">
                <c:v>-3.2278288672750008</c:v>
              </c:pt>
              <c:pt idx="68">
                <c:v>-4.8944955339416678</c:v>
              </c:pt>
              <c:pt idx="69">
                <c:v>-8.2278288672750008</c:v>
              </c:pt>
              <c:pt idx="70">
                <c:v>-14.227828867275001</c:v>
              </c:pt>
              <c:pt idx="71">
                <c:v>-19.561162200608333</c:v>
              </c:pt>
              <c:pt idx="72">
                <c:v>-20.894495533941669</c:v>
              </c:pt>
              <c:pt idx="73">
                <c:v>-19.894495533941669</c:v>
              </c:pt>
              <c:pt idx="74">
                <c:v>-18.561162200608333</c:v>
              </c:pt>
              <c:pt idx="75">
                <c:v>-17.561162200608333</c:v>
              </c:pt>
              <c:pt idx="76">
                <c:v>-15.658095041855555</c:v>
              </c:pt>
              <c:pt idx="77">
                <c:v>-13.004943852636112</c:v>
              </c:pt>
              <c:pt idx="78">
                <c:v>-11.804815602150001</c:v>
              </c:pt>
              <c:pt idx="79">
                <c:v>-10.803299866683334</c:v>
              </c:pt>
              <c:pt idx="80">
                <c:v>-9.4502101267833325</c:v>
              </c:pt>
              <c:pt idx="81">
                <c:v>-7.7886328823166666</c:v>
              </c:pt>
              <c:pt idx="82">
                <c:v>-5.8587291544166673</c:v>
              </c:pt>
              <c:pt idx="83">
                <c:v>-5.7854113797833335</c:v>
              </c:pt>
              <c:pt idx="84">
                <c:v>-5.4980234689833338</c:v>
              </c:pt>
              <c:pt idx="85">
                <c:v>-5.5151295211500004</c:v>
              </c:pt>
              <c:pt idx="86">
                <c:v>-3.5242706465166673</c:v>
              </c:pt>
              <c:pt idx="87">
                <c:v>-3.4865101823166675</c:v>
              </c:pt>
              <c:pt idx="88">
                <c:v>-3.4671162821500006</c:v>
              </c:pt>
              <c:pt idx="89">
                <c:v>-3.7019535672500008</c:v>
              </c:pt>
              <c:pt idx="90">
                <c:v>-2.3854122627166667</c:v>
              </c:pt>
              <c:pt idx="91">
                <c:v>-1.978982534916667</c:v>
              </c:pt>
              <c:pt idx="92">
                <c:v>-1.2014723698833336</c:v>
              </c:pt>
              <c:pt idx="93">
                <c:v>-2.2191864267500008</c:v>
              </c:pt>
              <c:pt idx="94">
                <c:v>-1.5616589576500004</c:v>
              </c:pt>
              <c:pt idx="95">
                <c:v>-2.746312114083334</c:v>
              </c:pt>
              <c:pt idx="96">
                <c:v>-1.8437653682166673</c:v>
              </c:pt>
              <c:pt idx="97">
                <c:v>-2.4578568258833342</c:v>
              </c:pt>
              <c:pt idx="98">
                <c:v>-2.364054911383334</c:v>
              </c:pt>
              <c:pt idx="99">
                <c:v>-1.608747427583334</c:v>
              </c:pt>
              <c:pt idx="100">
                <c:v>-0.47532148365000054</c:v>
              </c:pt>
              <c:pt idx="101">
                <c:v>-0.22455095688333362</c:v>
              </c:pt>
              <c:pt idx="102">
                <c:v>-2.5272532652166673</c:v>
              </c:pt>
              <c:pt idx="103">
                <c:v>-4.2575866570833343</c:v>
              </c:pt>
              <c:pt idx="104">
                <c:v>-5.5452913297500004</c:v>
              </c:pt>
              <c:pt idx="105">
                <c:v>-6.2876909201166669</c:v>
              </c:pt>
              <c:pt idx="106">
                <c:v>-8.3759498649500017</c:v>
              </c:pt>
              <c:pt idx="107">
                <c:v>-10.003419473383333</c:v>
              </c:pt>
              <c:pt idx="108">
                <c:v>-10.953092674783335</c:v>
              </c:pt>
              <c:pt idx="109">
                <c:v>-11.389048089383332</c:v>
              </c:pt>
              <c:pt idx="110">
                <c:v>-11.931651695983334</c:v>
              </c:pt>
              <c:pt idx="111">
                <c:v>-11.40966685545</c:v>
              </c:pt>
              <c:pt idx="112">
                <c:v>-10.583257846316668</c:v>
              </c:pt>
              <c:pt idx="113">
                <c:v>-9.7189008894499995</c:v>
              </c:pt>
              <c:pt idx="114">
                <c:v>-9.8906312508500012</c:v>
              </c:pt>
              <c:pt idx="115">
                <c:v>-9.7778791989500018</c:v>
              </c:pt>
              <c:pt idx="116">
                <c:v>-10.041024279983334</c:v>
              </c:pt>
              <c:pt idx="117">
                <c:v>-11.358506826116667</c:v>
              </c:pt>
              <c:pt idx="118">
                <c:v>-13.001631928416666</c:v>
              </c:pt>
              <c:pt idx="119">
                <c:v>-14.242924531616666</c:v>
              </c:pt>
              <c:pt idx="120">
                <c:v>-13.094831952883334</c:v>
              </c:pt>
              <c:pt idx="121">
                <c:v>-11.629271125716668</c:v>
              </c:pt>
              <c:pt idx="122">
                <c:v>-9.8957889334833347</c:v>
              </c:pt>
              <c:pt idx="123">
                <c:v>-8.9250482978499992</c:v>
              </c:pt>
              <c:pt idx="124">
                <c:v>-8.3711939675833325</c:v>
              </c:pt>
              <c:pt idx="125">
                <c:v>-7.2211447403166673</c:v>
              </c:pt>
              <c:pt idx="126">
                <c:v>-6.4438882949166683</c:v>
              </c:pt>
              <c:pt idx="127">
                <c:v>-5.5943076910833343</c:v>
              </c:pt>
              <c:pt idx="128">
                <c:v>-5.5494996587500012</c:v>
              </c:pt>
              <c:pt idx="129">
                <c:v>-5.5609217343500008</c:v>
              </c:pt>
              <c:pt idx="130">
                <c:v>-4.9854405900833347</c:v>
              </c:pt>
              <c:pt idx="131">
                <c:v>-5.298428302116668</c:v>
              </c:pt>
              <c:pt idx="132">
                <c:v>-2.8587757495500008</c:v>
              </c:pt>
              <c:pt idx="133">
                <c:v>-1.3725360293833342</c:v>
              </c:pt>
              <c:pt idx="134">
                <c:v>1.2766228412833327</c:v>
              </c:pt>
              <c:pt idx="135">
                <c:v>1.1990535997499996</c:v>
              </c:pt>
              <c:pt idx="136">
                <c:v>0.97774644671666622</c:v>
              </c:pt>
              <c:pt idx="137">
                <c:v>0.94388123318333284</c:v>
              </c:pt>
              <c:pt idx="138">
                <c:v>0.4754688681499995</c:v>
              </c:pt>
              <c:pt idx="139">
                <c:v>-0.4637824230500005</c:v>
              </c:pt>
              <c:pt idx="140">
                <c:v>-1.1584765289833339</c:v>
              </c:pt>
              <c:pt idx="141">
                <c:v>-1.0020516381166671</c:v>
              </c:pt>
              <c:pt idx="142">
                <c:v>-1.2355676686500006</c:v>
              </c:pt>
              <c:pt idx="143">
                <c:v>-1.7964413737166671</c:v>
              </c:pt>
              <c:pt idx="144">
                <c:v>-1.8263617947166673</c:v>
              </c:pt>
              <c:pt idx="145">
                <c:v>-0.33117197981666707</c:v>
              </c:pt>
              <c:pt idx="146">
                <c:v>0.34711565711666631</c:v>
              </c:pt>
              <c:pt idx="147">
                <c:v>1.4463865680166663</c:v>
              </c:pt>
              <c:pt idx="148">
                <c:v>2.6061578151888884</c:v>
              </c:pt>
              <c:pt idx="149">
                <c:v>4.0437912822611111</c:v>
              </c:pt>
              <c:pt idx="150">
                <c:v>4.0433073972333338</c:v>
              </c:pt>
              <c:pt idx="151">
                <c:v>3.7477148434666661</c:v>
              </c:pt>
              <c:pt idx="152">
                <c:v>3.7286502122333331</c:v>
              </c:pt>
              <c:pt idx="153">
                <c:v>3.4428561969666673</c:v>
              </c:pt>
              <c:pt idx="154">
                <c:v>2.2236117347</c:v>
              </c:pt>
              <c:pt idx="155">
                <c:v>0.63662027896666673</c:v>
              </c:pt>
              <c:pt idx="156">
                <c:v>0.8312952598333333</c:v>
              </c:pt>
              <c:pt idx="157">
                <c:v>1.1661384862666668</c:v>
              </c:pt>
              <c:pt idx="158">
                <c:v>2.9098582654333334</c:v>
              </c:pt>
              <c:pt idx="159">
                <c:v>3.1791087690999995</c:v>
              </c:pt>
              <c:pt idx="160">
                <c:v>3.7085668282333333</c:v>
              </c:pt>
              <c:pt idx="161">
                <c:v>2.7692745808666666</c:v>
              </c:pt>
              <c:pt idx="162">
                <c:v>2.5238975948666664</c:v>
              </c:pt>
              <c:pt idx="163">
                <c:v>2.9188350694</c:v>
              </c:pt>
              <c:pt idx="164">
                <c:v>2.8871800014999995</c:v>
              </c:pt>
              <c:pt idx="165">
                <c:v>2.8021648707666671</c:v>
              </c:pt>
              <c:pt idx="166">
                <c:v>2.3389472801999998</c:v>
              </c:pt>
              <c:pt idx="167">
                <c:v>1.8427612698666669</c:v>
              </c:pt>
              <c:pt idx="168">
                <c:v>2.3053573854000002</c:v>
              </c:pt>
              <c:pt idx="169">
                <c:v>2.8493574175333336</c:v>
              </c:pt>
              <c:pt idx="170">
                <c:v>4.5561968316000003</c:v>
              </c:pt>
              <c:pt idx="171">
                <c:v>4.8641431524999996</c:v>
              </c:pt>
              <c:pt idx="172">
                <c:v>5.1962669334333329</c:v>
              </c:pt>
              <c:pt idx="173">
                <c:v>5.3152462129666667</c:v>
              </c:pt>
              <c:pt idx="174">
                <c:v>6.3718830043333332</c:v>
              </c:pt>
              <c:pt idx="175">
                <c:v>6.9984287021666667</c:v>
              </c:pt>
              <c:pt idx="176">
                <c:v>8.0734578841333331</c:v>
              </c:pt>
              <c:pt idx="177">
                <c:v>8.0995105781000003</c:v>
              </c:pt>
              <c:pt idx="178">
                <c:v>7.2359084557333331</c:v>
              </c:pt>
              <c:pt idx="179">
                <c:v>5.7840010344000001</c:v>
              </c:pt>
              <c:pt idx="180">
                <c:v>4.6939847424333339</c:v>
              </c:pt>
            </c:numLit>
          </c:val>
          <c:smooth val="0"/>
        </c:ser>
        <c:ser>
          <c:idx val="1"/>
          <c:order val="1"/>
          <c:tx>
            <c:v>construcao</c:v>
          </c:tx>
          <c:spPr>
            <a:ln w="25400">
              <a:solidFill>
                <a:schemeClr val="tx2"/>
              </a:solidFill>
              <a:prstDash val="solid"/>
            </a:ln>
          </c:spPr>
          <c:marker>
            <c:symbol val="none"/>
          </c:marker>
          <c:dLbls>
            <c:dLbl>
              <c:idx val="3"/>
              <c:layout>
                <c:manualLayout>
                  <c:x val="0.69367414179610531"/>
                  <c:y val="2.5314527991693345E-2"/>
                </c:manualLayout>
              </c:layout>
              <c:tx>
                <c:rich>
                  <a:bodyPr/>
                  <a:lstStyle/>
                  <a:p>
                    <a:pPr>
                      <a:defRPr sz="700" b="1" i="0" u="none" strike="noStrike" baseline="0">
                        <a:solidFill>
                          <a:schemeClr val="tx2"/>
                        </a:solidFill>
                        <a:latin typeface="Arial"/>
                        <a:ea typeface="Arial"/>
                        <a:cs typeface="Arial"/>
                      </a:defRPr>
                    </a:pPr>
                    <a:r>
                      <a:rPr lang="pt-PT" baseline="0">
                        <a:solidFill>
                          <a:schemeClr val="tx2"/>
                        </a:solidFill>
                      </a:rPr>
                      <a:t>c</a:t>
                    </a:r>
                    <a:r>
                      <a:rPr lang="pt-PT"/>
                      <a:t>onstrução</a:t>
                    </a:r>
                  </a:p>
                </c:rich>
              </c:tx>
              <c:spPr>
                <a:noFill/>
                <a:ln w="25400">
                  <a:noFill/>
                </a:ln>
              </c:spPr>
              <c:dLblPos val="r"/>
              <c:showLegendKey val="0"/>
              <c:showVal val="0"/>
              <c:showCatName val="0"/>
              <c:showSerName val="0"/>
              <c:showPercent val="0"/>
              <c:showBubbleSize val="0"/>
            </c:dLbl>
            <c:txPr>
              <a:bodyPr/>
              <a:lstStyle/>
              <a:p>
                <a:pPr>
                  <a:defRPr baseline="0">
                    <a:solidFill>
                      <a:schemeClr val="tx2"/>
                    </a:solidFill>
                  </a:defRPr>
                </a:pPr>
                <a:endParaRPr lang="pt-PT"/>
              </a:p>
            </c:txPr>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-32.109981789628847</c:v>
              </c:pt>
              <c:pt idx="1">
                <c:v>-29.161263840910902</c:v>
              </c:pt>
              <c:pt idx="2">
                <c:v>-28.545879225526281</c:v>
              </c:pt>
              <c:pt idx="3">
                <c:v>-26.597161276808333</c:v>
              </c:pt>
              <c:pt idx="4">
                <c:v>-24.597161276808333</c:v>
              </c:pt>
              <c:pt idx="5">
                <c:v>-24.597161276808333</c:v>
              </c:pt>
              <c:pt idx="6">
                <c:v>-23.263827943474997</c:v>
              </c:pt>
              <c:pt idx="7">
                <c:v>-23.597161276808333</c:v>
              </c:pt>
              <c:pt idx="8">
                <c:v>-22.263827943474997</c:v>
              </c:pt>
              <c:pt idx="9">
                <c:v>-21.930494610141665</c:v>
              </c:pt>
              <c:pt idx="10">
                <c:v>-20.930494610141668</c:v>
              </c:pt>
              <c:pt idx="11">
                <c:v>-21.263827943475</c:v>
              </c:pt>
              <c:pt idx="12">
                <c:v>-18.930494610141668</c:v>
              </c:pt>
              <c:pt idx="13">
                <c:v>-17.597161276808333</c:v>
              </c:pt>
              <c:pt idx="14">
                <c:v>-14.597161276808334</c:v>
              </c:pt>
              <c:pt idx="15">
                <c:v>-14.930494610141666</c:v>
              </c:pt>
              <c:pt idx="16">
                <c:v>-13.263827943475</c:v>
              </c:pt>
              <c:pt idx="17">
                <c:v>-11.930494610141666</c:v>
              </c:pt>
              <c:pt idx="18">
                <c:v>-11.597161276808334</c:v>
              </c:pt>
              <c:pt idx="19">
                <c:v>-11.597161276808334</c:v>
              </c:pt>
              <c:pt idx="20">
                <c:v>-12.597161276808334</c:v>
              </c:pt>
              <c:pt idx="21">
                <c:v>-14.597161276808334</c:v>
              </c:pt>
              <c:pt idx="22">
                <c:v>-16.263827943475</c:v>
              </c:pt>
              <c:pt idx="23">
                <c:v>-16.930494610141668</c:v>
              </c:pt>
              <c:pt idx="24">
                <c:v>-13.597161276808334</c:v>
              </c:pt>
              <c:pt idx="25">
                <c:v>-13.597161276808334</c:v>
              </c:pt>
              <c:pt idx="26">
                <c:v>-12.263827943475</c:v>
              </c:pt>
              <c:pt idx="27">
                <c:v>-11.930494610141666</c:v>
              </c:pt>
              <c:pt idx="28">
                <c:v>-10.597161276808334</c:v>
              </c:pt>
              <c:pt idx="29">
                <c:v>-10.597161276808334</c:v>
              </c:pt>
              <c:pt idx="30">
                <c:v>-9.9304946101416665</c:v>
              </c:pt>
              <c:pt idx="31">
                <c:v>-10.263827943475</c:v>
              </c:pt>
              <c:pt idx="32">
                <c:v>-11.930494610141666</c:v>
              </c:pt>
              <c:pt idx="33">
                <c:v>-13.597161276808334</c:v>
              </c:pt>
              <c:pt idx="34">
                <c:v>-16.597161276808333</c:v>
              </c:pt>
              <c:pt idx="35">
                <c:v>-18.263827943475</c:v>
              </c:pt>
              <c:pt idx="36">
                <c:v>-19.930494610141668</c:v>
              </c:pt>
              <c:pt idx="37">
                <c:v>-17.263827943475</c:v>
              </c:pt>
              <c:pt idx="38">
                <c:v>-16.263827943475</c:v>
              </c:pt>
              <c:pt idx="39">
                <c:v>-16.263827943475</c:v>
              </c:pt>
              <c:pt idx="40">
                <c:v>-18.263827943475</c:v>
              </c:pt>
              <c:pt idx="41">
                <c:v>-17.930494610141668</c:v>
              </c:pt>
              <c:pt idx="42">
                <c:v>-17.930494610141668</c:v>
              </c:pt>
              <c:pt idx="43">
                <c:v>-17.597161276808333</c:v>
              </c:pt>
              <c:pt idx="44">
                <c:v>-17.930494610141668</c:v>
              </c:pt>
              <c:pt idx="45">
                <c:v>-18.930494610141668</c:v>
              </c:pt>
              <c:pt idx="46">
                <c:v>-17.930494610141668</c:v>
              </c:pt>
              <c:pt idx="47">
                <c:v>-18.263827943475</c:v>
              </c:pt>
              <c:pt idx="48">
                <c:v>-14.930494610141666</c:v>
              </c:pt>
              <c:pt idx="49">
                <c:v>-14.263827943475</c:v>
              </c:pt>
              <c:pt idx="50">
                <c:v>-10.263827943475</c:v>
              </c:pt>
              <c:pt idx="51">
                <c:v>-9.5971612768083343</c:v>
              </c:pt>
              <c:pt idx="52">
                <c:v>-7.9304946101416673</c:v>
              </c:pt>
              <c:pt idx="53">
                <c:v>-9.5971612768083343</c:v>
              </c:pt>
              <c:pt idx="54">
                <c:v>-9.9304946101416665</c:v>
              </c:pt>
              <c:pt idx="55">
                <c:v>-8.5971612768083343</c:v>
              </c:pt>
              <c:pt idx="56">
                <c:v>-7.5971612768083334</c:v>
              </c:pt>
              <c:pt idx="57">
                <c:v>-7.5971612768083334</c:v>
              </c:pt>
              <c:pt idx="58">
                <c:v>-12.263827943475</c:v>
              </c:pt>
              <c:pt idx="59">
                <c:v>-13.263827943475</c:v>
              </c:pt>
              <c:pt idx="60">
                <c:v>-12.263827943475</c:v>
              </c:pt>
              <c:pt idx="61">
                <c:v>-8.2638279434750004</c:v>
              </c:pt>
              <c:pt idx="62">
                <c:v>-5.9304946101416673</c:v>
              </c:pt>
              <c:pt idx="63">
                <c:v>-5.2638279434750004</c:v>
              </c:pt>
              <c:pt idx="64">
                <c:v>-5.2638279434750004</c:v>
              </c:pt>
              <c:pt idx="65">
                <c:v>-5.5971612768083334</c:v>
              </c:pt>
              <c:pt idx="66">
                <c:v>-6.9304946101416673</c:v>
              </c:pt>
              <c:pt idx="67">
                <c:v>-8.2638279434750004</c:v>
              </c:pt>
              <c:pt idx="68">
                <c:v>-9.9304946101416665</c:v>
              </c:pt>
              <c:pt idx="69">
                <c:v>-11.263827943475</c:v>
              </c:pt>
              <c:pt idx="70">
                <c:v>-13.597161276808334</c:v>
              </c:pt>
              <c:pt idx="71">
                <c:v>-17.263827943475</c:v>
              </c:pt>
              <c:pt idx="72">
                <c:v>-20.930494610141668</c:v>
              </c:pt>
              <c:pt idx="73">
                <c:v>-22.263827943474997</c:v>
              </c:pt>
              <c:pt idx="74">
                <c:v>-21.930494610141665</c:v>
              </c:pt>
              <c:pt idx="75">
                <c:v>-22.263827943474997</c:v>
              </c:pt>
              <c:pt idx="76">
                <c:v>-18.740794336283333</c:v>
              </c:pt>
              <c:pt idx="77">
                <c:v>-15.562651691925</c:v>
              </c:pt>
              <c:pt idx="78">
                <c:v>-13.096257809766668</c:v>
              </c:pt>
              <c:pt idx="79">
                <c:v>-13.498095703600001</c:v>
              </c:pt>
              <c:pt idx="80">
                <c:v>-14.737388135033335</c:v>
              </c:pt>
              <c:pt idx="81">
                <c:v>-15.001861183900003</c:v>
              </c:pt>
              <c:pt idx="82">
                <c:v>-17.111209220133336</c:v>
              </c:pt>
              <c:pt idx="83">
                <c:v>-19.426305698833335</c:v>
              </c:pt>
              <c:pt idx="84">
                <c:v>-21.578118754266669</c:v>
              </c:pt>
              <c:pt idx="85">
                <c:v>-23.439879447666666</c:v>
              </c:pt>
              <c:pt idx="86">
                <c:v>-22.261911681033336</c:v>
              </c:pt>
              <c:pt idx="87">
                <c:v>-19.045740692633334</c:v>
              </c:pt>
              <c:pt idx="88">
                <c:v>-16.756902375999999</c:v>
              </c:pt>
              <c:pt idx="89">
                <c:v>-17.520369875766665</c:v>
              </c:pt>
              <c:pt idx="90">
                <c:v>-18.432262023733333</c:v>
              </c:pt>
              <c:pt idx="91">
                <c:v>-21.75167700696667</c:v>
              </c:pt>
              <c:pt idx="92">
                <c:v>-22.410143777966667</c:v>
              </c:pt>
              <c:pt idx="93">
                <c:v>-26.831059115300004</c:v>
              </c:pt>
              <c:pt idx="94">
                <c:v>-26.886234210233336</c:v>
              </c:pt>
              <c:pt idx="95">
                <c:v>-29.477403128033334</c:v>
              </c:pt>
              <c:pt idx="96">
                <c:v>-29.553893943366671</c:v>
              </c:pt>
              <c:pt idx="97">
                <c:v>-32.111711468366671</c:v>
              </c:pt>
              <c:pt idx="98">
                <c:v>-33.080789654100002</c:v>
              </c:pt>
              <c:pt idx="99">
                <c:v>-35.941237955866669</c:v>
              </c:pt>
              <c:pt idx="100">
                <c:v>-36.425452053800001</c:v>
              </c:pt>
              <c:pt idx="101">
                <c:v>-38.064810415633339</c:v>
              </c:pt>
              <c:pt idx="102">
                <c:v>-38.133031518800003</c:v>
              </c:pt>
              <c:pt idx="103">
                <c:v>-41.0623838482</c:v>
              </c:pt>
              <c:pt idx="104">
                <c:v>-44.243076422166666</c:v>
              </c:pt>
              <c:pt idx="105">
                <c:v>-46.904233816366663</c:v>
              </c:pt>
              <c:pt idx="106">
                <c:v>-49.841808498233341</c:v>
              </c:pt>
              <c:pt idx="107">
                <c:v>-51.550394387533338</c:v>
              </c:pt>
              <c:pt idx="108">
                <c:v>-55.015829216000007</c:v>
              </c:pt>
              <c:pt idx="109">
                <c:v>-56.276996812433339</c:v>
              </c:pt>
              <c:pt idx="110">
                <c:v>-56.291130054033339</c:v>
              </c:pt>
              <c:pt idx="111">
                <c:v>-54.997278616533343</c:v>
              </c:pt>
              <c:pt idx="112">
                <c:v>-54.248868709866677</c:v>
              </c:pt>
              <c:pt idx="113">
                <c:v>-54.086832528900004</c:v>
              </c:pt>
              <c:pt idx="114">
                <c:v>-53.870995868466672</c:v>
              </c:pt>
              <c:pt idx="115">
                <c:v>-52.521387251566665</c:v>
              </c:pt>
              <c:pt idx="116">
                <c:v>-53.790822180100001</c:v>
              </c:pt>
              <c:pt idx="117">
                <c:v>-55.181773230299996</c:v>
              </c:pt>
              <c:pt idx="118">
                <c:v>-56.652600849399995</c:v>
              </c:pt>
              <c:pt idx="119">
                <c:v>-54.664699133500001</c:v>
              </c:pt>
              <c:pt idx="120">
                <c:v>-53.43493062673334</c:v>
              </c:pt>
              <c:pt idx="121">
                <c:v>-51.601683228266666</c:v>
              </c:pt>
              <c:pt idx="122">
                <c:v>-50.282327640333335</c:v>
              </c:pt>
              <c:pt idx="123">
                <c:v>-47.040989840733324</c:v>
              </c:pt>
              <c:pt idx="124">
                <c:v>-44.162399031666666</c:v>
              </c:pt>
              <c:pt idx="125">
                <c:v>-42.063936866066669</c:v>
              </c:pt>
              <c:pt idx="126">
                <c:v>-41.54862321833334</c:v>
              </c:pt>
              <c:pt idx="127">
                <c:v>-38.834876338233336</c:v>
              </c:pt>
              <c:pt idx="128">
                <c:v>-35.576913201033335</c:v>
              </c:pt>
              <c:pt idx="129">
                <c:v>-31.2831770451</c:v>
              </c:pt>
              <c:pt idx="130">
                <c:v>-29.58353661546667</c:v>
              </c:pt>
              <c:pt idx="131">
                <c:v>-28.995072586566664</c:v>
              </c:pt>
              <c:pt idx="132">
                <c:v>-27.625589233300001</c:v>
              </c:pt>
              <c:pt idx="133">
                <c:v>-27.220707287099998</c:v>
              </c:pt>
              <c:pt idx="134">
                <c:v>-25.944616366533335</c:v>
              </c:pt>
              <c:pt idx="135">
                <c:v>-27.013878370266667</c:v>
              </c:pt>
              <c:pt idx="136">
                <c:v>-25.451903552633336</c:v>
              </c:pt>
              <c:pt idx="137">
                <c:v>-23.262104567600002</c:v>
              </c:pt>
              <c:pt idx="138">
                <c:v>-20.798557493333334</c:v>
              </c:pt>
              <c:pt idx="139">
                <c:v>-20.845624683633336</c:v>
              </c:pt>
              <c:pt idx="140">
                <c:v>-22.176546143666666</c:v>
              </c:pt>
              <c:pt idx="141">
                <c:v>-22.130441643933334</c:v>
              </c:pt>
              <c:pt idx="142">
                <c:v>-22.657123403166668</c:v>
              </c:pt>
              <c:pt idx="143">
                <c:v>-23.519022980500001</c:v>
              </c:pt>
              <c:pt idx="144">
                <c:v>-22.458586699333335</c:v>
              </c:pt>
              <c:pt idx="145">
                <c:v>-21.180270049299999</c:v>
              </c:pt>
              <c:pt idx="146">
                <c:v>-19.651123853799998</c:v>
              </c:pt>
              <c:pt idx="147">
                <c:v>-20.967006477666668</c:v>
              </c:pt>
              <c:pt idx="148">
                <c:v>-21.078375450666666</c:v>
              </c:pt>
              <c:pt idx="149">
                <c:v>-22.420429978399998</c:v>
              </c:pt>
              <c:pt idx="150">
                <c:v>-22.066171902333334</c:v>
              </c:pt>
              <c:pt idx="151">
                <c:v>-21.593437396466669</c:v>
              </c:pt>
              <c:pt idx="152">
                <c:v>-20.191701834633331</c:v>
              </c:pt>
              <c:pt idx="153">
                <c:v>-21.950812348300001</c:v>
              </c:pt>
              <c:pt idx="154">
                <c:v>-23.989735930266665</c:v>
              </c:pt>
              <c:pt idx="155">
                <c:v>-25.281380678533335</c:v>
              </c:pt>
              <c:pt idx="156">
                <c:v>-21.979081167966669</c:v>
              </c:pt>
              <c:pt idx="157">
                <c:v>-20.477313915699998</c:v>
              </c:pt>
              <c:pt idx="158">
                <c:v>-18.564136857233333</c:v>
              </c:pt>
              <c:pt idx="159">
                <c:v>-19.603462154866666</c:v>
              </c:pt>
              <c:pt idx="160">
                <c:v>-18.176212647566668</c:v>
              </c:pt>
              <c:pt idx="161">
                <c:v>-18.3057770128</c:v>
              </c:pt>
              <c:pt idx="162">
                <c:v>-18.647556284766665</c:v>
              </c:pt>
              <c:pt idx="163">
                <c:v>-19.607241966999997</c:v>
              </c:pt>
              <c:pt idx="164">
                <c:v>-18.916458150299999</c:v>
              </c:pt>
              <c:pt idx="165">
                <c:v>-18.919849154566666</c:v>
              </c:pt>
              <c:pt idx="166">
                <c:v>-19.912689063033334</c:v>
              </c:pt>
              <c:pt idx="167">
                <c:v>-20.8419534258</c:v>
              </c:pt>
              <c:pt idx="168">
                <c:v>-20.117484865733335</c:v>
              </c:pt>
              <c:pt idx="169">
                <c:v>-16.9534847376</c:v>
              </c:pt>
              <c:pt idx="170">
                <c:v>-14.351692901599998</c:v>
              </c:pt>
              <c:pt idx="171">
                <c:v>-11.954813460666665</c:v>
              </c:pt>
              <c:pt idx="172">
                <c:v>-10.813997158200001</c:v>
              </c:pt>
              <c:pt idx="173">
                <c:v>-9.1051182060333335</c:v>
              </c:pt>
              <c:pt idx="174">
                <c:v>-7.3305611209666663</c:v>
              </c:pt>
              <c:pt idx="175">
                <c:v>-6.5854272534333331</c:v>
              </c:pt>
              <c:pt idx="176">
                <c:v>-6.1907028253999998</c:v>
              </c:pt>
              <c:pt idx="177">
                <c:v>-7.3955055757666663</c:v>
              </c:pt>
              <c:pt idx="178">
                <c:v>-8.232036410600001</c:v>
              </c:pt>
              <c:pt idx="179">
                <c:v>-9.2562206712333328</c:v>
              </c:pt>
              <c:pt idx="180">
                <c:v>-7.488547431533334</c:v>
              </c:pt>
            </c:numLit>
          </c:val>
          <c:smooth val="0"/>
        </c:ser>
        <c:ser>
          <c:idx val="2"/>
          <c:order val="2"/>
          <c:tx>
            <c:v>comercio</c:v>
          </c:tx>
          <c:spPr>
            <a:ln w="38100">
              <a:solidFill>
                <a:schemeClr val="accent2"/>
              </a:solidFill>
              <a:prstDash val="solid"/>
            </a:ln>
          </c:spPr>
          <c:marker>
            <c:symbol val="none"/>
          </c:marker>
          <c:dLbls>
            <c:dLbl>
              <c:idx val="21"/>
              <c:layout>
                <c:manualLayout>
                  <c:x val="0.35753075910556226"/>
                  <c:y val="0.20764212165786969"/>
                </c:manualLayout>
              </c:layout>
              <c:tx>
                <c:rich>
                  <a:bodyPr/>
                  <a:lstStyle/>
                  <a:p>
                    <a:pPr>
                      <a:defRPr sz="700" b="1" i="0" u="none" strike="noStrike" baseline="0">
                        <a:solidFill>
                          <a:schemeClr val="accent2"/>
                        </a:solidFill>
                        <a:latin typeface="Arial"/>
                        <a:ea typeface="Arial"/>
                        <a:cs typeface="Arial"/>
                      </a:defRPr>
                    </a:pPr>
                    <a:r>
                      <a:rPr lang="pt-PT" baseline="0">
                        <a:solidFill>
                          <a:schemeClr val="accent2"/>
                        </a:solidFill>
                      </a:rPr>
                      <a:t>c</a:t>
                    </a:r>
                    <a:r>
                      <a:rPr lang="pt-PT">
                        <a:solidFill>
                          <a:schemeClr val="accent2"/>
                        </a:solidFill>
                      </a:rPr>
                      <a:t>omércio</a:t>
                    </a:r>
                  </a:p>
                </c:rich>
              </c:tx>
              <c:spPr>
                <a:noFill/>
                <a:ln w="25400">
                  <a:noFill/>
                </a:ln>
              </c:spPr>
              <c:dLblPos val="r"/>
              <c:showLegendKey val="0"/>
              <c:showVal val="0"/>
              <c:showCatName val="0"/>
              <c:showSerName val="0"/>
              <c:showPercent val="0"/>
              <c:showBubbleSize val="0"/>
            </c:dLbl>
            <c:txPr>
              <a:bodyPr/>
              <a:lstStyle/>
              <a:p>
                <a:pPr>
                  <a:defRPr baseline="0">
                    <a:solidFill>
                      <a:schemeClr val="accent6"/>
                    </a:solidFill>
                  </a:defRPr>
                </a:pPr>
                <a:endParaRPr lang="pt-PT"/>
              </a:p>
            </c:txPr>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-8.1040474427487172</c:v>
              </c:pt>
              <c:pt idx="1">
                <c:v>-7.7091756478769229</c:v>
              </c:pt>
              <c:pt idx="2">
                <c:v>-8.1476371863384625</c:v>
              </c:pt>
              <c:pt idx="3">
                <c:v>-9.2860987247999986</c:v>
              </c:pt>
              <c:pt idx="4">
                <c:v>-12.752765391466667</c:v>
              </c:pt>
              <c:pt idx="5">
                <c:v>-14.519432058133333</c:v>
              </c:pt>
              <c:pt idx="6">
                <c:v>-15.81943205813333</c:v>
              </c:pt>
              <c:pt idx="7">
                <c:v>-14.152765391466666</c:v>
              </c:pt>
              <c:pt idx="8">
                <c:v>-12.119432058133333</c:v>
              </c:pt>
              <c:pt idx="9">
                <c:v>-9.7860987248000004</c:v>
              </c:pt>
              <c:pt idx="10">
                <c:v>-7.8860987248000001</c:v>
              </c:pt>
              <c:pt idx="11">
                <c:v>-8.3860987248000001</c:v>
              </c:pt>
              <c:pt idx="12">
                <c:v>-8.1527653914666676</c:v>
              </c:pt>
              <c:pt idx="13">
                <c:v>-8.0194320581333329</c:v>
              </c:pt>
              <c:pt idx="14">
                <c:v>-6.7527653914666672</c:v>
              </c:pt>
              <c:pt idx="15">
                <c:v>-5.7527653914666672</c:v>
              </c:pt>
              <c:pt idx="16">
                <c:v>-5.8860987248000001</c:v>
              </c:pt>
              <c:pt idx="17">
                <c:v>-6.352765391466666</c:v>
              </c:pt>
              <c:pt idx="18">
                <c:v>-5.6527653914666667</c:v>
              </c:pt>
              <c:pt idx="19">
                <c:v>-5.1194320581333335</c:v>
              </c:pt>
              <c:pt idx="20">
                <c:v>-4.5194320581333329</c:v>
              </c:pt>
              <c:pt idx="21">
                <c:v>-5.4860987247999988</c:v>
              </c:pt>
              <c:pt idx="22">
                <c:v>-5.9194320581333324</c:v>
              </c:pt>
              <c:pt idx="23">
                <c:v>-5.352765391466666</c:v>
              </c:pt>
              <c:pt idx="24">
                <c:v>-3.6860987248000003</c:v>
              </c:pt>
              <c:pt idx="25">
                <c:v>-3.5860987247999998</c:v>
              </c:pt>
              <c:pt idx="26">
                <c:v>-4.0860987248000002</c:v>
              </c:pt>
              <c:pt idx="27">
                <c:v>-5.4860987247999988</c:v>
              </c:pt>
              <c:pt idx="28">
                <c:v>-6.6860987247999999</c:v>
              </c:pt>
              <c:pt idx="29">
                <c:v>-8.219432058133334</c:v>
              </c:pt>
              <c:pt idx="30">
                <c:v>-8.8194320581333319</c:v>
              </c:pt>
              <c:pt idx="31">
                <c:v>-8.8527653914666669</c:v>
              </c:pt>
              <c:pt idx="32">
                <c:v>-9.186098724799999</c:v>
              </c:pt>
              <c:pt idx="33">
                <c:v>-10.8860987248</c:v>
              </c:pt>
              <c:pt idx="34">
                <c:v>-11.519432058133333</c:v>
              </c:pt>
              <c:pt idx="35">
                <c:v>-12.586098724800001</c:v>
              </c:pt>
              <c:pt idx="36">
                <c:v>-11.819432058133335</c:v>
              </c:pt>
              <c:pt idx="37">
                <c:v>-10.952765391466665</c:v>
              </c:pt>
              <c:pt idx="38">
                <c:v>-9.0527653914666661</c:v>
              </c:pt>
              <c:pt idx="39">
                <c:v>-8.219432058133334</c:v>
              </c:pt>
              <c:pt idx="40">
                <c:v>-8.186098724799999</c:v>
              </c:pt>
              <c:pt idx="41">
                <c:v>-6.2860987247999995</c:v>
              </c:pt>
              <c:pt idx="42">
                <c:v>-3.5194320581333334</c:v>
              </c:pt>
              <c:pt idx="43">
                <c:v>-1.1527653914666673</c:v>
              </c:pt>
              <c:pt idx="44">
                <c:v>-1.8527653914666671</c:v>
              </c:pt>
              <c:pt idx="45">
                <c:v>-1.2527653914666668</c:v>
              </c:pt>
              <c:pt idx="46">
                <c:v>-1.552765391466667</c:v>
              </c:pt>
              <c:pt idx="47">
                <c:v>-1.4527653914666667</c:v>
              </c:pt>
              <c:pt idx="48">
                <c:v>-2.8194320581333332</c:v>
              </c:pt>
              <c:pt idx="49">
                <c:v>-2.1860987247999994</c:v>
              </c:pt>
              <c:pt idx="50">
                <c:v>-0.28609872480000026</c:v>
              </c:pt>
              <c:pt idx="51">
                <c:v>0.91390127519999964</c:v>
              </c:pt>
              <c:pt idx="52">
                <c:v>1.6139012751999993</c:v>
              </c:pt>
              <c:pt idx="53">
                <c:v>0.81390127519999966</c:v>
              </c:pt>
              <c:pt idx="54">
                <c:v>-1.2860987247999998</c:v>
              </c:pt>
              <c:pt idx="55">
                <c:v>-1.9527653914666665</c:v>
              </c:pt>
              <c:pt idx="56">
                <c:v>-2.1527653914666662</c:v>
              </c:pt>
              <c:pt idx="57">
                <c:v>-8.6098724800000401E-2</c:v>
              </c:pt>
              <c:pt idx="58">
                <c:v>0.24723460853333293</c:v>
              </c:pt>
              <c:pt idx="59">
                <c:v>-1.0194320581333332</c:v>
              </c:pt>
              <c:pt idx="60">
                <c:v>-1.9527653914666665</c:v>
              </c:pt>
              <c:pt idx="61">
                <c:v>-2.619432058133333</c:v>
              </c:pt>
              <c:pt idx="62">
                <c:v>-1.2194320581333336</c:v>
              </c:pt>
              <c:pt idx="63">
                <c:v>-1.3527653914666669</c:v>
              </c:pt>
              <c:pt idx="64">
                <c:v>-5.2765391466666887E-2</c:v>
              </c:pt>
              <c:pt idx="65">
                <c:v>-0.65276539146666712</c:v>
              </c:pt>
              <c:pt idx="66">
                <c:v>-1.5860987248000005</c:v>
              </c:pt>
              <c:pt idx="67">
                <c:v>-3.6527653914666671</c:v>
              </c:pt>
              <c:pt idx="68">
                <c:v>-4.4527653914666665</c:v>
              </c:pt>
              <c:pt idx="69">
                <c:v>-4.5860987247999994</c:v>
              </c:pt>
              <c:pt idx="70">
                <c:v>-5.9860987247999988</c:v>
              </c:pt>
              <c:pt idx="71">
                <c:v>-9.6860987248000008</c:v>
              </c:pt>
              <c:pt idx="72">
                <c:v>-13.119432058133334</c:v>
              </c:pt>
              <c:pt idx="73">
                <c:v>-15.652765391466668</c:v>
              </c:pt>
              <c:pt idx="74">
                <c:v>-15.186098724799999</c:v>
              </c:pt>
              <c:pt idx="75">
                <c:v>-13.586098724799998</c:v>
              </c:pt>
              <c:pt idx="76">
                <c:v>-12.004445368994444</c:v>
              </c:pt>
              <c:pt idx="77">
                <c:v>-10.130359242955555</c:v>
              </c:pt>
              <c:pt idx="78">
                <c:v>-9.4492430280499988</c:v>
              </c:pt>
              <c:pt idx="79">
                <c:v>-8.7906706932500001</c:v>
              </c:pt>
              <c:pt idx="80">
                <c:v>-7.4581547794499992</c:v>
              </c:pt>
              <c:pt idx="81">
                <c:v>-6.3650940749833325</c:v>
              </c:pt>
              <c:pt idx="82">
                <c:v>-6.3440823340500003</c:v>
              </c:pt>
              <c:pt idx="83">
                <c:v>-7.4943108493166664</c:v>
              </c:pt>
              <c:pt idx="84">
                <c:v>-9.91794767855</c:v>
              </c:pt>
              <c:pt idx="85">
                <c:v>-9.5545227655500007</c:v>
              </c:pt>
              <c:pt idx="86">
                <c:v>-8.4700582512166651</c:v>
              </c:pt>
              <c:pt idx="87">
                <c:v>-7.1121101176166661</c:v>
              </c:pt>
              <c:pt idx="88">
                <c:v>-8.0143886679499996</c:v>
              </c:pt>
              <c:pt idx="89">
                <c:v>-8.3356401563833327</c:v>
              </c:pt>
              <c:pt idx="90">
                <c:v>-8.8159986338166672</c:v>
              </c:pt>
              <c:pt idx="91">
                <c:v>-8.335969052216667</c:v>
              </c:pt>
              <c:pt idx="92">
                <c:v>-8.6543275176499996</c:v>
              </c:pt>
              <c:pt idx="93">
                <c:v>-9.1185087638833338</c:v>
              </c:pt>
              <c:pt idx="94">
                <c:v>-9.5887578386833336</c:v>
              </c:pt>
              <c:pt idx="95">
                <c:v>-10.948681085283333</c:v>
              </c:pt>
              <c:pt idx="96">
                <c:v>-10.519867030916666</c:v>
              </c:pt>
              <c:pt idx="97">
                <c:v>-10.789800831550002</c:v>
              </c:pt>
              <c:pt idx="98">
                <c:v>-8.8863341988166642</c:v>
              </c:pt>
              <c:pt idx="99">
                <c:v>-9.4630732877833328</c:v>
              </c:pt>
              <c:pt idx="100">
                <c:v>-10.956513394116664</c:v>
              </c:pt>
              <c:pt idx="101">
                <c:v>-14.615652629783332</c:v>
              </c:pt>
              <c:pt idx="102">
                <c:v>-15.823450298816665</c:v>
              </c:pt>
              <c:pt idx="103">
                <c:v>-15.582157403583333</c:v>
              </c:pt>
              <c:pt idx="104">
                <c:v>-16.190210647749996</c:v>
              </c:pt>
              <c:pt idx="105">
                <c:v>-18.45471216935</c:v>
              </c:pt>
              <c:pt idx="106">
                <c:v>-21.113405515183334</c:v>
              </c:pt>
              <c:pt idx="107">
                <c:v>-23.288456443016667</c:v>
              </c:pt>
              <c:pt idx="108">
                <c:v>-24.929936652883338</c:v>
              </c:pt>
              <c:pt idx="109">
                <c:v>-24.286358777050001</c:v>
              </c:pt>
              <c:pt idx="110">
                <c:v>-23.788426029783334</c:v>
              </c:pt>
              <c:pt idx="111">
                <c:v>-23.272776594616669</c:v>
              </c:pt>
              <c:pt idx="112">
                <c:v>-24.213590913716668</c:v>
              </c:pt>
              <c:pt idx="113">
                <c:v>-23.363153132516668</c:v>
              </c:pt>
              <c:pt idx="114">
                <c:v>-21.980234977983333</c:v>
              </c:pt>
              <c:pt idx="115">
                <c:v>-22.265462504716666</c:v>
              </c:pt>
              <c:pt idx="116">
                <c:v>-23.527050631383332</c:v>
              </c:pt>
              <c:pt idx="117">
                <c:v>-26.537506027383333</c:v>
              </c:pt>
              <c:pt idx="118">
                <c:v>-27.169012394416669</c:v>
              </c:pt>
              <c:pt idx="119">
                <c:v>-26.723079931750004</c:v>
              </c:pt>
              <c:pt idx="120">
                <c:v>-25.76331447275</c:v>
              </c:pt>
              <c:pt idx="121">
                <c:v>-24.742404065716666</c:v>
              </c:pt>
              <c:pt idx="122">
                <c:v>-23.268267051316666</c:v>
              </c:pt>
              <c:pt idx="123">
                <c:v>-21.416302700916663</c:v>
              </c:pt>
              <c:pt idx="124">
                <c:v>-19.458413919516666</c:v>
              </c:pt>
              <c:pt idx="125">
                <c:v>-18.439670269649998</c:v>
              </c:pt>
              <c:pt idx="126">
                <c:v>-16.438867137783333</c:v>
              </c:pt>
              <c:pt idx="127">
                <c:v>-15.429942868283334</c:v>
              </c:pt>
              <c:pt idx="128">
                <c:v>-15.569701515049999</c:v>
              </c:pt>
              <c:pt idx="129">
                <c:v>-16.311112317416669</c:v>
              </c:pt>
              <c:pt idx="130">
                <c:v>-15.633085954983335</c:v>
              </c:pt>
              <c:pt idx="131">
                <c:v>-13.829632789716667</c:v>
              </c:pt>
              <c:pt idx="132">
                <c:v>-11.052802748083332</c:v>
              </c:pt>
              <c:pt idx="133">
                <c:v>-9.6400164076500001</c:v>
              </c:pt>
              <c:pt idx="134">
                <c:v>-7.7715650728499996</c:v>
              </c:pt>
              <c:pt idx="135">
                <c:v>-6.6764433499833329</c:v>
              </c:pt>
              <c:pt idx="136">
                <c:v>-5.4658717801833339</c:v>
              </c:pt>
              <c:pt idx="137">
                <c:v>-3.927421434916667</c:v>
              </c:pt>
              <c:pt idx="138">
                <c:v>-3.0160626397500003</c:v>
              </c:pt>
              <c:pt idx="139">
                <c:v>-3.2217370975833339</c:v>
              </c:pt>
              <c:pt idx="140">
                <c:v>-2.9645920170166669</c:v>
              </c:pt>
              <c:pt idx="141">
                <c:v>-2.9057144275166671</c:v>
              </c:pt>
              <c:pt idx="142">
                <c:v>-1.7386548828500004</c:v>
              </c:pt>
              <c:pt idx="143">
                <c:v>-2.2495318381833336</c:v>
              </c:pt>
              <c:pt idx="144">
                <c:v>-1.9936605759500001</c:v>
              </c:pt>
              <c:pt idx="145">
                <c:v>-1.9300925395833335</c:v>
              </c:pt>
              <c:pt idx="146">
                <c:v>-1.2804295022166667</c:v>
              </c:pt>
              <c:pt idx="147">
                <c:v>-0.42512152958333332</c:v>
              </c:pt>
              <c:pt idx="148">
                <c:v>0.88912686087777759</c:v>
              </c:pt>
              <c:pt idx="149">
                <c:v>2.1524881626055556</c:v>
              </c:pt>
              <c:pt idx="150">
                <c:v>2.7228620930666665</c:v>
              </c:pt>
              <c:pt idx="151">
                <c:v>2.7447702499666669</c:v>
              </c:pt>
              <c:pt idx="152">
                <c:v>1.3688943829</c:v>
              </c:pt>
              <c:pt idx="153">
                <c:v>0.81094439386666661</c:v>
              </c:pt>
              <c:pt idx="154">
                <c:v>-0.24249385516666666</c:v>
              </c:pt>
              <c:pt idx="155">
                <c:v>0.3164522121333333</c:v>
              </c:pt>
              <c:pt idx="156">
                <c:v>0.69767901589999992</c:v>
              </c:pt>
              <c:pt idx="157">
                <c:v>0.76034929933333328</c:v>
              </c:pt>
              <c:pt idx="158">
                <c:v>1.2027232002666668</c:v>
              </c:pt>
              <c:pt idx="159">
                <c:v>1.6044117854</c:v>
              </c:pt>
              <c:pt idx="160">
                <c:v>2.9680134323666665</c:v>
              </c:pt>
              <c:pt idx="161">
                <c:v>3.0651380337333332</c:v>
              </c:pt>
              <c:pt idx="162">
                <c:v>3.1187361580333337</c:v>
              </c:pt>
              <c:pt idx="163">
                <c:v>1.6663340543333334</c:v>
              </c:pt>
              <c:pt idx="164">
                <c:v>0.77182998366666655</c:v>
              </c:pt>
              <c:pt idx="165">
                <c:v>-0.28466725206666665</c:v>
              </c:pt>
              <c:pt idx="166">
                <c:v>0.86249263476666671</c:v>
              </c:pt>
              <c:pt idx="167">
                <c:v>1.6397862595333332</c:v>
              </c:pt>
              <c:pt idx="168">
                <c:v>2.4739454872333333</c:v>
              </c:pt>
              <c:pt idx="169">
                <c:v>2.4816706312000001</c:v>
              </c:pt>
              <c:pt idx="170">
                <c:v>2.9375475192000002</c:v>
              </c:pt>
              <c:pt idx="171">
                <c:v>3.3811910015666666</c:v>
              </c:pt>
              <c:pt idx="172">
                <c:v>4.060561703566667</c:v>
              </c:pt>
              <c:pt idx="173">
                <c:v>5.0606313502666671</c:v>
              </c:pt>
              <c:pt idx="174">
                <c:v>6.0559152439333337</c:v>
              </c:pt>
              <c:pt idx="175">
                <c:v>5.5463480924999997</c:v>
              </c:pt>
              <c:pt idx="176">
                <c:v>3.7128961571999994</c:v>
              </c:pt>
              <c:pt idx="177">
                <c:v>2.4984452811</c:v>
              </c:pt>
              <c:pt idx="178">
                <c:v>2.2225393294333333</c:v>
              </c:pt>
              <c:pt idx="179">
                <c:v>1.6979758217000003</c:v>
              </c:pt>
              <c:pt idx="180">
                <c:v>1.6066378488666668</c:v>
              </c:pt>
            </c:numLit>
          </c:val>
          <c:smooth val="0"/>
        </c:ser>
        <c:ser>
          <c:idx val="3"/>
          <c:order val="3"/>
          <c:tx>
            <c:v>servicos</c:v>
          </c:tx>
          <c:spPr>
            <a:ln w="25400">
              <a:solidFill>
                <a:srgbClr val="333333"/>
              </a:solidFill>
              <a:prstDash val="solid"/>
            </a:ln>
          </c:spPr>
          <c:marker>
            <c:symbol val="none"/>
          </c:marker>
          <c:dLbls>
            <c:dLbl>
              <c:idx val="20"/>
              <c:layout>
                <c:manualLayout>
                  <c:x val="0.60053865607224632"/>
                  <c:y val="-0.15074096507167373"/>
                </c:manualLayout>
              </c:layout>
              <c:tx>
                <c:rich>
                  <a:bodyPr/>
                  <a:lstStyle/>
                  <a:p>
                    <a:pPr>
                      <a:defRPr sz="800" b="0" i="0" u="none" strike="noStrike" baseline="0">
                        <a:solidFill>
                          <a:srgbClr val="000000"/>
                        </a:solidFill>
                        <a:latin typeface="Arial"/>
                        <a:ea typeface="Arial"/>
                        <a:cs typeface="Arial"/>
                      </a:defRPr>
                    </a:pPr>
                    <a:r>
                      <a:rPr lang="pt-PT" sz="700" b="1" i="0" u="none" strike="noStrike" baseline="0">
                        <a:solidFill>
                          <a:srgbClr val="000000"/>
                        </a:solidFill>
                        <a:latin typeface="Arial"/>
                        <a:cs typeface="Arial"/>
                      </a:rPr>
                      <a:t>serviços</a:t>
                    </a:r>
                    <a:r>
                      <a:rPr lang="pt-PT" sz="800" b="1" i="0" u="none" strike="noStrike" baseline="0">
                        <a:solidFill>
                          <a:srgbClr val="000000"/>
                        </a:solidFill>
                        <a:latin typeface="Arial"/>
                        <a:cs typeface="Arial"/>
                      </a:rPr>
                      <a:t> </a:t>
                    </a:r>
                    <a:r>
                      <a:rPr lang="pt-PT" sz="600" b="0" i="0" u="none" strike="noStrike" baseline="0">
                        <a:solidFill>
                          <a:srgbClr val="000000"/>
                        </a:solidFill>
                        <a:latin typeface="Arial"/>
                        <a:cs typeface="Arial"/>
                      </a:rPr>
                      <a:t>(2)</a:t>
                    </a:r>
                  </a:p>
                </c:rich>
              </c:tx>
              <c:spPr>
                <a:noFill/>
                <a:ln w="25400">
                  <a:noFill/>
                </a:ln>
              </c:spPr>
              <c:dLblPos val="r"/>
              <c:showLegendKey val="0"/>
              <c:showVal val="0"/>
              <c:showCatName val="0"/>
              <c:showSerName val="0"/>
              <c:showPercent val="0"/>
              <c:showBubbleSize val="0"/>
            </c:dLbl>
            <c:showLegendKey val="0"/>
            <c:showVal val="0"/>
            <c:showCatName val="0"/>
            <c:showSerName val="0"/>
            <c:showPercent val="0"/>
            <c:showBubbleSize val="0"/>
          </c:dLbls>
          <c:cat>
            <c:strLit>
              <c:ptCount val="194"/>
              <c:pt idx="0">
                <c:v>jan.03</c:v>
              </c:pt>
              <c:pt idx="1">
                <c:v> </c:v>
              </c:pt>
              <c:pt idx="2">
                <c:v> </c:v>
              </c:pt>
              <c:pt idx="3">
                <c:v> </c:v>
              </c:pt>
              <c:pt idx="4">
                <c:v> </c:v>
              </c:pt>
              <c:pt idx="5">
                <c:v> </c:v>
              </c:pt>
              <c:pt idx="6">
                <c:v>jul.03</c:v>
              </c:pt>
              <c:pt idx="7">
                <c:v> </c:v>
              </c:pt>
              <c:pt idx="8">
                <c:v> </c:v>
              </c:pt>
              <c:pt idx="9">
                <c:v> </c:v>
              </c:pt>
              <c:pt idx="10">
                <c:v> </c:v>
              </c:pt>
              <c:pt idx="11">
                <c:v> </c:v>
              </c:pt>
              <c:pt idx="12">
                <c:v>jan.04</c:v>
              </c:pt>
              <c:pt idx="13">
                <c:v> </c:v>
              </c:pt>
              <c:pt idx="14">
                <c:v> </c:v>
              </c:pt>
              <c:pt idx="15">
                <c:v> </c:v>
              </c:pt>
              <c:pt idx="16">
                <c:v> </c:v>
              </c:pt>
              <c:pt idx="17">
                <c:v> </c:v>
              </c:pt>
              <c:pt idx="18">
                <c:v>jul.04</c:v>
              </c:pt>
              <c:pt idx="19">
                <c:v> </c:v>
              </c:pt>
              <c:pt idx="20">
                <c:v> </c:v>
              </c:pt>
              <c:pt idx="21">
                <c:v> </c:v>
              </c:pt>
              <c:pt idx="22">
                <c:v> </c:v>
              </c:pt>
              <c:pt idx="23">
                <c:v> </c:v>
              </c:pt>
              <c:pt idx="24">
                <c:v>jan.05</c:v>
              </c:pt>
              <c:pt idx="25">
                <c:v> </c:v>
              </c:pt>
              <c:pt idx="26">
                <c:v> </c:v>
              </c:pt>
              <c:pt idx="27">
                <c:v> </c:v>
              </c:pt>
              <c:pt idx="28">
                <c:v> </c:v>
              </c:pt>
              <c:pt idx="29">
                <c:v> </c:v>
              </c:pt>
              <c:pt idx="30">
                <c:v>jul.05</c:v>
              </c:pt>
              <c:pt idx="31">
                <c:v> </c:v>
              </c:pt>
              <c:pt idx="32">
                <c:v> </c:v>
              </c:pt>
              <c:pt idx="33">
                <c:v> </c:v>
              </c:pt>
              <c:pt idx="34">
                <c:v> </c:v>
              </c:pt>
              <c:pt idx="35">
                <c:v> </c:v>
              </c:pt>
              <c:pt idx="36">
                <c:v>jan.06</c:v>
              </c:pt>
              <c:pt idx="37">
                <c:v> </c:v>
              </c:pt>
              <c:pt idx="38">
                <c:v> </c:v>
              </c:pt>
              <c:pt idx="39">
                <c:v> </c:v>
              </c:pt>
              <c:pt idx="40">
                <c:v> </c:v>
              </c:pt>
              <c:pt idx="41">
                <c:v> </c:v>
              </c:pt>
              <c:pt idx="42">
                <c:v>jul.06</c:v>
              </c:pt>
              <c:pt idx="43">
                <c:v> </c:v>
              </c:pt>
              <c:pt idx="44">
                <c:v> </c:v>
              </c:pt>
              <c:pt idx="45">
                <c:v> </c:v>
              </c:pt>
              <c:pt idx="46">
                <c:v> </c:v>
              </c:pt>
              <c:pt idx="47">
                <c:v> </c:v>
              </c:pt>
              <c:pt idx="48">
                <c:v>jan.07</c:v>
              </c:pt>
              <c:pt idx="49">
                <c:v> </c:v>
              </c:pt>
              <c:pt idx="50">
                <c:v> </c:v>
              </c:pt>
              <c:pt idx="51">
                <c:v> </c:v>
              </c:pt>
              <c:pt idx="52">
                <c:v> </c:v>
              </c:pt>
              <c:pt idx="53">
                <c:v> </c:v>
              </c:pt>
              <c:pt idx="54">
                <c:v>jul.07</c:v>
              </c:pt>
              <c:pt idx="55">
                <c:v> </c:v>
              </c:pt>
              <c:pt idx="56">
                <c:v> </c:v>
              </c:pt>
              <c:pt idx="57">
                <c:v> </c:v>
              </c:pt>
              <c:pt idx="58">
                <c:v> </c:v>
              </c:pt>
              <c:pt idx="59">
                <c:v> </c:v>
              </c:pt>
              <c:pt idx="60">
                <c:v>jan.08</c:v>
              </c:pt>
              <c:pt idx="61">
                <c:v> </c:v>
              </c:pt>
              <c:pt idx="62">
                <c:v> </c:v>
              </c:pt>
              <c:pt idx="63">
                <c:v> </c:v>
              </c:pt>
              <c:pt idx="64">
                <c:v> </c:v>
              </c:pt>
              <c:pt idx="65">
                <c:v> </c:v>
              </c:pt>
              <c:pt idx="66">
                <c:v>jul.08</c:v>
              </c:pt>
              <c:pt idx="67">
                <c:v> </c:v>
              </c:pt>
              <c:pt idx="68">
                <c:v> </c:v>
              </c:pt>
              <c:pt idx="69">
                <c:v> </c:v>
              </c:pt>
              <c:pt idx="70">
                <c:v> </c:v>
              </c:pt>
              <c:pt idx="71">
                <c:v> </c:v>
              </c:pt>
              <c:pt idx="72">
                <c:v>jan.09</c:v>
              </c:pt>
              <c:pt idx="73">
                <c:v> </c:v>
              </c:pt>
              <c:pt idx="74">
                <c:v> </c:v>
              </c:pt>
              <c:pt idx="75">
                <c:v> </c:v>
              </c:pt>
              <c:pt idx="76">
                <c:v> </c:v>
              </c:pt>
              <c:pt idx="77">
                <c:v> </c:v>
              </c:pt>
              <c:pt idx="78">
                <c:v>jul.09</c:v>
              </c:pt>
              <c:pt idx="79">
                <c:v> </c:v>
              </c:pt>
              <c:pt idx="80">
                <c:v> </c:v>
              </c:pt>
              <c:pt idx="81">
                <c:v> </c:v>
              </c:pt>
              <c:pt idx="82">
                <c:v> </c:v>
              </c:pt>
              <c:pt idx="83">
                <c:v> </c:v>
              </c:pt>
              <c:pt idx="84">
                <c:v>jan.10</c:v>
              </c:pt>
              <c:pt idx="85">
                <c:v> </c:v>
              </c:pt>
              <c:pt idx="86">
                <c:v> </c:v>
              </c:pt>
              <c:pt idx="87">
                <c:v> </c:v>
              </c:pt>
              <c:pt idx="88">
                <c:v> </c:v>
              </c:pt>
              <c:pt idx="89">
                <c:v> </c:v>
              </c:pt>
              <c:pt idx="90">
                <c:v>jul.10</c:v>
              </c:pt>
              <c:pt idx="91">
                <c:v> </c:v>
              </c:pt>
              <c:pt idx="92">
                <c:v> </c:v>
              </c:pt>
              <c:pt idx="93">
                <c:v> </c:v>
              </c:pt>
              <c:pt idx="94">
                <c:v> </c:v>
              </c:pt>
              <c:pt idx="95">
                <c:v> </c:v>
              </c:pt>
              <c:pt idx="96">
                <c:v>jan.11</c:v>
              </c:pt>
              <c:pt idx="97">
                <c:v> </c:v>
              </c:pt>
              <c:pt idx="98">
                <c:v> </c:v>
              </c:pt>
              <c:pt idx="99">
                <c:v> </c:v>
              </c:pt>
              <c:pt idx="100">
                <c:v> </c:v>
              </c:pt>
              <c:pt idx="101">
                <c:v> </c:v>
              </c:pt>
              <c:pt idx="102">
                <c:v>jul.11</c:v>
              </c:pt>
              <c:pt idx="103">
                <c:v> </c:v>
              </c:pt>
              <c:pt idx="104">
                <c:v> </c:v>
              </c:pt>
              <c:pt idx="105">
                <c:v> </c:v>
              </c:pt>
              <c:pt idx="106">
                <c:v> </c:v>
              </c:pt>
              <c:pt idx="107">
                <c:v> </c:v>
              </c:pt>
              <c:pt idx="108">
                <c:v>jan.12</c:v>
              </c:pt>
              <c:pt idx="109">
                <c:v> </c:v>
              </c:pt>
              <c:pt idx="110">
                <c:v> </c:v>
              </c:pt>
              <c:pt idx="111">
                <c:v> </c:v>
              </c:pt>
              <c:pt idx="112">
                <c:v> </c:v>
              </c:pt>
              <c:pt idx="113">
                <c:v> </c:v>
              </c:pt>
              <c:pt idx="114">
                <c:v>jul.12</c:v>
              </c:pt>
              <c:pt idx="115">
                <c:v> </c:v>
              </c:pt>
              <c:pt idx="116">
                <c:v> </c:v>
              </c:pt>
              <c:pt idx="117">
                <c:v> </c:v>
              </c:pt>
              <c:pt idx="118">
                <c:v> </c:v>
              </c:pt>
              <c:pt idx="119">
                <c:v> </c:v>
              </c:pt>
              <c:pt idx="120">
                <c:v>jan.13</c:v>
              </c:pt>
              <c:pt idx="121">
                <c:v> </c:v>
              </c:pt>
              <c:pt idx="122">
                <c:v> </c:v>
              </c:pt>
              <c:pt idx="123">
                <c:v> </c:v>
              </c:pt>
              <c:pt idx="124">
                <c:v> </c:v>
              </c:pt>
              <c:pt idx="125">
                <c:v> </c:v>
              </c:pt>
              <c:pt idx="126">
                <c:v>jul.13</c:v>
              </c:pt>
              <c:pt idx="127">
                <c:v> </c:v>
              </c:pt>
              <c:pt idx="128">
                <c:v> </c:v>
              </c:pt>
              <c:pt idx="129">
                <c:v> </c:v>
              </c:pt>
              <c:pt idx="130">
                <c:v> </c:v>
              </c:pt>
              <c:pt idx="131">
                <c:v> </c:v>
              </c:pt>
              <c:pt idx="132">
                <c:v>jan.14</c:v>
              </c:pt>
              <c:pt idx="133">
                <c:v> </c:v>
              </c:pt>
              <c:pt idx="134">
                <c:v> </c:v>
              </c:pt>
              <c:pt idx="135">
                <c:v> </c:v>
              </c:pt>
              <c:pt idx="136">
                <c:v> </c:v>
              </c:pt>
              <c:pt idx="137">
                <c:v> </c:v>
              </c:pt>
              <c:pt idx="138">
                <c:v>jul.14</c:v>
              </c:pt>
              <c:pt idx="139">
                <c:v> </c:v>
              </c:pt>
              <c:pt idx="140">
                <c:v> </c:v>
              </c:pt>
              <c:pt idx="141">
                <c:v> </c:v>
              </c:pt>
              <c:pt idx="142">
                <c:v> </c:v>
              </c:pt>
              <c:pt idx="143">
                <c:v> </c:v>
              </c:pt>
              <c:pt idx="144">
                <c:v>jan.15</c:v>
              </c:pt>
              <c:pt idx="145">
                <c:v> </c:v>
              </c:pt>
              <c:pt idx="146">
                <c:v> </c:v>
              </c:pt>
              <c:pt idx="147">
                <c:v> </c:v>
              </c:pt>
              <c:pt idx="148">
                <c:v> </c:v>
              </c:pt>
              <c:pt idx="149">
                <c:v> </c:v>
              </c:pt>
              <c:pt idx="150">
                <c:v>jul.15</c:v>
              </c:pt>
              <c:pt idx="151">
                <c:v> </c:v>
              </c:pt>
              <c:pt idx="152">
                <c:v> </c:v>
              </c:pt>
              <c:pt idx="153">
                <c:v> </c:v>
              </c:pt>
              <c:pt idx="154">
                <c:v> </c:v>
              </c:pt>
              <c:pt idx="155">
                <c:v> </c:v>
              </c:pt>
              <c:pt idx="156">
                <c:v>jan.16</c:v>
              </c:pt>
              <c:pt idx="157">
                <c:v> </c:v>
              </c:pt>
              <c:pt idx="158">
                <c:v> </c:v>
              </c:pt>
              <c:pt idx="159">
                <c:v> </c:v>
              </c:pt>
              <c:pt idx="160">
                <c:v> </c:v>
              </c:pt>
              <c:pt idx="161">
                <c:v> </c:v>
              </c:pt>
              <c:pt idx="162">
                <c:v>jul.16</c:v>
              </c:pt>
              <c:pt idx="163">
                <c:v> </c:v>
              </c:pt>
              <c:pt idx="164">
                <c:v> </c:v>
              </c:pt>
              <c:pt idx="165">
                <c:v> </c:v>
              </c:pt>
              <c:pt idx="166">
                <c:v> </c:v>
              </c:pt>
              <c:pt idx="167">
                <c:v> </c:v>
              </c:pt>
              <c:pt idx="168">
                <c:v>jan.17</c:v>
              </c:pt>
              <c:pt idx="169">
                <c:v> </c:v>
              </c:pt>
              <c:pt idx="170">
                <c:v> </c:v>
              </c:pt>
              <c:pt idx="171">
                <c:v> </c:v>
              </c:pt>
              <c:pt idx="172">
                <c:v> </c:v>
              </c:pt>
              <c:pt idx="173">
                <c:v> </c:v>
              </c:pt>
              <c:pt idx="174">
                <c:v>jul.17</c:v>
              </c:pt>
              <c:pt idx="175">
                <c:v> </c:v>
              </c:pt>
              <c:pt idx="176">
                <c:v> </c:v>
              </c:pt>
              <c:pt idx="177">
                <c:v> </c:v>
              </c:pt>
              <c:pt idx="178">
                <c:v> </c:v>
              </c:pt>
              <c:pt idx="179">
                <c:v> </c:v>
              </c:pt>
              <c:pt idx="180">
                <c:v>jan.18</c:v>
              </c:pt>
              <c:pt idx="181">
                <c:v> </c:v>
              </c:pt>
              <c:pt idx="182">
                <c:v> </c:v>
              </c:pt>
              <c:pt idx="183">
                <c:v> </c:v>
              </c:pt>
              <c:pt idx="184">
                <c:v> </c:v>
              </c:pt>
              <c:pt idx="185">
                <c:v> </c:v>
              </c:pt>
              <c:pt idx="186">
                <c:v> </c:v>
              </c:pt>
              <c:pt idx="187">
                <c:v> </c:v>
              </c:pt>
              <c:pt idx="188">
                <c:v> </c:v>
              </c:pt>
              <c:pt idx="189">
                <c:v> </c:v>
              </c:pt>
              <c:pt idx="190">
                <c:v> </c:v>
              </c:pt>
              <c:pt idx="191">
                <c:v> </c:v>
              </c:pt>
              <c:pt idx="192">
                <c:v> </c:v>
              </c:pt>
              <c:pt idx="193">
                <c:v> </c:v>
              </c:pt>
            </c:strLit>
          </c:cat>
          <c:val>
            <c:numLit>
              <c:formatCode>0.0</c:formatCode>
              <c:ptCount val="182"/>
              <c:pt idx="0">
                <c:v>-16.017706786666665</c:v>
              </c:pt>
              <c:pt idx="1">
                <c:v>-14.174444928666665</c:v>
              </c:pt>
              <c:pt idx="2">
                <c:v>-16.304159940666665</c:v>
              </c:pt>
              <c:pt idx="3">
                <c:v>-21.542837685333335</c:v>
              </c:pt>
              <c:pt idx="4">
                <c:v>-24.121683672</c:v>
              </c:pt>
              <c:pt idx="5">
                <c:v>-25.197638790999999</c:v>
              </c:pt>
              <c:pt idx="6">
                <c:v>-17.292330382666666</c:v>
              </c:pt>
              <c:pt idx="7">
                <c:v>-17.346672329666664</c:v>
              </c:pt>
              <c:pt idx="8">
                <c:v>-13.616954131666665</c:v>
              </c:pt>
              <c:pt idx="9">
                <c:v>-13.303383378333331</c:v>
              </c:pt>
              <c:pt idx="10">
                <c:v>-10.997448002333334</c:v>
              </c:pt>
              <c:pt idx="11">
                <c:v>-12.476053593666663</c:v>
              </c:pt>
              <c:pt idx="12">
                <c:v>-13.204472628333329</c:v>
              </c:pt>
              <c:pt idx="13">
                <c:v>-14.827561573666664</c:v>
              </c:pt>
              <c:pt idx="14">
                <c:v>-11.450566690666667</c:v>
              </c:pt>
              <c:pt idx="15">
                <c:v>-12.78895419633333</c:v>
              </c:pt>
              <c:pt idx="16">
                <c:v>-9.9093639473333326</c:v>
              </c:pt>
              <c:pt idx="17">
                <c:v>-9.8892733846666658</c:v>
              </c:pt>
              <c:pt idx="18">
                <c:v>-4.9012010446666672</c:v>
              </c:pt>
              <c:pt idx="19">
                <c:v>-3.405088512666667</c:v>
              </c:pt>
              <c:pt idx="20">
                <c:v>-3.6390425410000007</c:v>
              </c:pt>
              <c:pt idx="21">
                <c:v>-8.0423647389999999</c:v>
              </c:pt>
              <c:pt idx="22">
                <c:v>-8.1161188983333332</c:v>
              </c:pt>
              <c:pt idx="23">
                <c:v>-5.8046596216666657</c:v>
              </c:pt>
              <c:pt idx="24">
                <c:v>-0.54939186899999981</c:v>
              </c:pt>
              <c:pt idx="25">
                <c:v>1.2400207786666666</c:v>
              </c:pt>
              <c:pt idx="26">
                <c:v>1.400963880666666</c:v>
              </c:pt>
              <c:pt idx="27">
                <c:v>0.14137553299999986</c:v>
              </c:pt>
              <c:pt idx="28">
                <c:v>-3.5376543506666667</c:v>
              </c:pt>
              <c:pt idx="29">
                <c:v>-9.3411136743333305</c:v>
              </c:pt>
              <c:pt idx="30">
                <c:v>-13.424911071999999</c:v>
              </c:pt>
              <c:pt idx="31">
                <c:v>-14.006605829666666</c:v>
              </c:pt>
              <c:pt idx="32">
                <c:v>-10.00653587</c:v>
              </c:pt>
              <c:pt idx="33">
                <c:v>-7.745484014333333</c:v>
              </c:pt>
              <c:pt idx="34">
                <c:v>-7.0543359436666648</c:v>
              </c:pt>
              <c:pt idx="35">
                <c:v>-4.5392616683333316</c:v>
              </c:pt>
              <c:pt idx="36">
                <c:v>-5.0460293179999987</c:v>
              </c:pt>
              <c:pt idx="37">
                <c:v>-5.9537800506666665</c:v>
              </c:pt>
              <c:pt idx="38">
                <c:v>-10.286754586666666</c:v>
              </c:pt>
              <c:pt idx="39">
                <c:v>-8.7934424119999992</c:v>
              </c:pt>
              <c:pt idx="40">
                <c:v>-5.2254459483333342</c:v>
              </c:pt>
              <c:pt idx="41">
                <c:v>-1.9842557230000006</c:v>
              </c:pt>
              <c:pt idx="42">
                <c:v>-1.8408549656666671</c:v>
              </c:pt>
              <c:pt idx="43">
                <c:v>-4.0229161119999999</c:v>
              </c:pt>
              <c:pt idx="44">
                <c:v>-7.8522736246666653</c:v>
              </c:pt>
              <c:pt idx="45">
                <c:v>-10.546801849333333</c:v>
              </c:pt>
              <c:pt idx="46">
                <c:v>-11.047433235333335</c:v>
              </c:pt>
              <c:pt idx="47">
                <c:v>-11.055297846000002</c:v>
              </c:pt>
              <c:pt idx="48">
                <c:v>-10.863998887666668</c:v>
              </c:pt>
              <c:pt idx="49">
                <c:v>-6.9263364343333329</c:v>
              </c:pt>
              <c:pt idx="50">
                <c:v>-6.0383701110000016</c:v>
              </c:pt>
              <c:pt idx="51">
                <c:v>-6.6008759356666671</c:v>
              </c:pt>
              <c:pt idx="52">
                <c:v>-10.933826173</c:v>
              </c:pt>
              <c:pt idx="53">
                <c:v>-13.797922558333333</c:v>
              </c:pt>
              <c:pt idx="54">
                <c:v>-13.792582854666668</c:v>
              </c:pt>
              <c:pt idx="55">
                <c:v>-10.830917084333331</c:v>
              </c:pt>
              <c:pt idx="56">
                <c:v>-6.7988153296666667</c:v>
              </c:pt>
              <c:pt idx="57">
                <c:v>-4.6351224513333316</c:v>
              </c:pt>
              <c:pt idx="58">
                <c:v>-6.5326942363333318</c:v>
              </c:pt>
              <c:pt idx="59">
                <c:v>-6.675445203999999</c:v>
              </c:pt>
              <c:pt idx="60">
                <c:v>-6.033070333333332</c:v>
              </c:pt>
              <c:pt idx="61">
                <c:v>-5.5887128436666655</c:v>
              </c:pt>
              <c:pt idx="62">
                <c:v>-5.6315876073333335</c:v>
              </c:pt>
              <c:pt idx="63">
                <c:v>-3.7780917933333331</c:v>
              </c:pt>
              <c:pt idx="64">
                <c:v>-4.8353212946666666</c:v>
              </c:pt>
              <c:pt idx="65">
                <c:v>-2.4300749009999998</c:v>
              </c:pt>
              <c:pt idx="66">
                <c:v>-6.1455486880000008</c:v>
              </c:pt>
              <c:pt idx="67">
                <c:v>-7.5312194100000012</c:v>
              </c:pt>
              <c:pt idx="68">
                <c:v>-8.0230277326666659</c:v>
              </c:pt>
              <c:pt idx="69">
                <c:v>-9.8017429333333315</c:v>
              </c:pt>
              <c:pt idx="70">
                <c:v>-9.572982356999999</c:v>
              </c:pt>
              <c:pt idx="71">
                <c:v>-12.073187362333334</c:v>
              </c:pt>
              <c:pt idx="72">
                <c:v>-11.170216106333333</c:v>
              </c:pt>
              <c:pt idx="73">
                <c:v>-10.872691843666665</c:v>
              </c:pt>
              <c:pt idx="74">
                <c:v>-11.952059654999999</c:v>
              </c:pt>
              <c:pt idx="75">
                <c:v>-9.3736021780000005</c:v>
              </c:pt>
              <c:pt idx="76">
                <c:v>-7.1635900832222221</c:v>
              </c:pt>
              <c:pt idx="77">
                <c:v>-4.4485206137777782</c:v>
              </c:pt>
              <c:pt idx="78">
                <c:v>-3.3898632113333331</c:v>
              </c:pt>
              <c:pt idx="79">
                <c:v>-2.0714887490000002</c:v>
              </c:pt>
              <c:pt idx="80">
                <c:v>-1.6412064579999999</c:v>
              </c:pt>
              <c:pt idx="81">
                <c:v>0.20541793133333344</c:v>
              </c:pt>
              <c:pt idx="82">
                <c:v>0.65874508266666698</c:v>
              </c:pt>
              <c:pt idx="83">
                <c:v>1.1060686136666666</c:v>
              </c:pt>
              <c:pt idx="84">
                <c:v>-2.1738424000000034E-2</c:v>
              </c:pt>
              <c:pt idx="85">
                <c:v>-0.5408418446666664</c:v>
              </c:pt>
              <c:pt idx="86">
                <c:v>0.24689483000000023</c:v>
              </c:pt>
              <c:pt idx="87">
                <c:v>-0.97796146299999942</c:v>
              </c:pt>
              <c:pt idx="88">
                <c:v>-1.1107845479999998</c:v>
              </c:pt>
              <c:pt idx="89">
                <c:v>-3.0363569153333336</c:v>
              </c:pt>
              <c:pt idx="90">
                <c:v>-2.322954651666667</c:v>
              </c:pt>
              <c:pt idx="91">
                <c:v>-2.3983563169999997</c:v>
              </c:pt>
              <c:pt idx="92">
                <c:v>-0.90780590733333277</c:v>
              </c:pt>
              <c:pt idx="93">
                <c:v>-0.48456435466666603</c:v>
              </c:pt>
              <c:pt idx="94">
                <c:v>-0.36678155299999976</c:v>
              </c:pt>
              <c:pt idx="95">
                <c:v>-1.0162457513333332</c:v>
              </c:pt>
              <c:pt idx="96">
                <c:v>-4.1951366380000001</c:v>
              </c:pt>
              <c:pt idx="97">
                <c:v>-6.2409545773333335</c:v>
              </c:pt>
              <c:pt idx="98">
                <c:v>-8.4741701236666671</c:v>
              </c:pt>
              <c:pt idx="99">
                <c:v>-9.2686489179999985</c:v>
              </c:pt>
              <c:pt idx="100">
                <c:v>-9.4788422609999987</c:v>
              </c:pt>
              <c:pt idx="101">
                <c:v>-9.1971749756666661</c:v>
              </c:pt>
              <c:pt idx="102">
                <c:v>-8.3410082289999998</c:v>
              </c:pt>
              <c:pt idx="103">
                <c:v>-8.9323559570000004</c:v>
              </c:pt>
              <c:pt idx="104">
                <c:v>-9.7080686743333349</c:v>
              </c:pt>
              <c:pt idx="105">
                <c:v>-10.988001568333337</c:v>
              </c:pt>
              <c:pt idx="106">
                <c:v>-11.981205986666666</c:v>
              </c:pt>
              <c:pt idx="107">
                <c:v>-13.290034574333333</c:v>
              </c:pt>
              <c:pt idx="108">
                <c:v>-12.968366984666664</c:v>
              </c:pt>
              <c:pt idx="109">
                <c:v>-12.320544902666667</c:v>
              </c:pt>
              <c:pt idx="110">
                <c:v>-11.206513332333332</c:v>
              </c:pt>
              <c:pt idx="111">
                <c:v>-10.807891309666667</c:v>
              </c:pt>
              <c:pt idx="112">
                <c:v>-11.571337293666668</c:v>
              </c:pt>
              <c:pt idx="113">
                <c:v>-11.435829373333334</c:v>
              </c:pt>
              <c:pt idx="114">
                <c:v>-10.862513257333333</c:v>
              </c:pt>
              <c:pt idx="115">
                <c:v>-9.794714621333334</c:v>
              </c:pt>
              <c:pt idx="116">
                <c:v>-10.647717688</c:v>
              </c:pt>
              <c:pt idx="117">
                <c:v>-10.920460294000002</c:v>
              </c:pt>
              <c:pt idx="118">
                <c:v>-12.282690197000001</c:v>
              </c:pt>
              <c:pt idx="119">
                <c:v>-12.443579779666665</c:v>
              </c:pt>
              <c:pt idx="120">
                <c:v>-14.048096716333331</c:v>
              </c:pt>
              <c:pt idx="121">
                <c:v>-13.695212832666664</c:v>
              </c:pt>
              <c:pt idx="122">
                <c:v>-13.275142119</c:v>
              </c:pt>
              <c:pt idx="123">
                <c:v>-12.471894229</c:v>
              </c:pt>
              <c:pt idx="124">
                <c:v>-12.841439777</c:v>
              </c:pt>
              <c:pt idx="125">
                <c:v>-11.908611581666667</c:v>
              </c:pt>
              <c:pt idx="126">
                <c:v>-10.728095299000001</c:v>
              </c:pt>
              <c:pt idx="127">
                <c:v>-8.1268004186666669</c:v>
              </c:pt>
              <c:pt idx="128">
                <c:v>-7.0453840733333335</c:v>
              </c:pt>
              <c:pt idx="129">
                <c:v>-5.775699364666667</c:v>
              </c:pt>
              <c:pt idx="130">
                <c:v>-5.2036772586666658</c:v>
              </c:pt>
              <c:pt idx="131">
                <c:v>-4.0609429323333321</c:v>
              </c:pt>
              <c:pt idx="132">
                <c:v>-1.6704312789999998</c:v>
              </c:pt>
              <c:pt idx="133">
                <c:v>-2.0445887000000013E-2</c:v>
              </c:pt>
              <c:pt idx="134">
                <c:v>0.72488695166666683</c:v>
              </c:pt>
              <c:pt idx="135">
                <c:v>0.40929698633333361</c:v>
              </c:pt>
              <c:pt idx="136">
                <c:v>1.1199342640000003</c:v>
              </c:pt>
              <c:pt idx="137">
                <c:v>1.2534316286666669</c:v>
              </c:pt>
              <c:pt idx="138">
                <c:v>0.36757257866666676</c:v>
              </c:pt>
              <c:pt idx="139">
                <c:v>-0.25504413399999998</c:v>
              </c:pt>
              <c:pt idx="140">
                <c:v>0.50512645200000039</c:v>
              </c:pt>
              <c:pt idx="141">
                <c:v>1.1748939750000009</c:v>
              </c:pt>
              <c:pt idx="142">
                <c:v>3.2347333823333337</c:v>
              </c:pt>
              <c:pt idx="143">
                <c:v>2.2632397080000008</c:v>
              </c:pt>
              <c:pt idx="144">
                <c:v>3.5217317283333336</c:v>
              </c:pt>
              <c:pt idx="145">
                <c:v>1.5257470006666669</c:v>
              </c:pt>
              <c:pt idx="146">
                <c:v>2.3008267930000001</c:v>
              </c:pt>
              <c:pt idx="147">
                <c:v>1.5012461190000004</c:v>
              </c:pt>
              <c:pt idx="148">
                <c:v>3.2417197585555564</c:v>
              </c:pt>
              <c:pt idx="149">
                <c:v>3.104667880444445</c:v>
              </c:pt>
              <c:pt idx="150">
                <c:v>4.2282866380000002</c:v>
              </c:pt>
              <c:pt idx="151">
                <c:v>2.8866154136666662</c:v>
              </c:pt>
              <c:pt idx="152">
                <c:v>3.1655283463333332</c:v>
              </c:pt>
              <c:pt idx="153">
                <c:v>2.522651835</c:v>
              </c:pt>
              <c:pt idx="154">
                <c:v>3.1312545823333333</c:v>
              </c:pt>
              <c:pt idx="155">
                <c:v>3.5455233449999999</c:v>
              </c:pt>
              <c:pt idx="156">
                <c:v>3.0455535779999998</c:v>
              </c:pt>
              <c:pt idx="157">
                <c:v>3.5533334503333336</c:v>
              </c:pt>
              <c:pt idx="158">
                <c:v>3.0131958123333331</c:v>
              </c:pt>
              <c:pt idx="159">
                <c:v>3.6636970603333339</c:v>
              </c:pt>
              <c:pt idx="160">
                <c:v>0.10941049166666694</c:v>
              </c:pt>
              <c:pt idx="161">
                <c:v>0.58868993100000055</c:v>
              </c:pt>
              <c:pt idx="162">
                <c:v>0.30609487633333349</c:v>
              </c:pt>
              <c:pt idx="163">
                <c:v>2.8307019383333336</c:v>
              </c:pt>
              <c:pt idx="164">
                <c:v>2.4478588099999996</c:v>
              </c:pt>
              <c:pt idx="165">
                <c:v>2.9360010569999999</c:v>
              </c:pt>
              <c:pt idx="166">
                <c:v>3.1124567139999999</c:v>
              </c:pt>
              <c:pt idx="167">
                <c:v>4.8875659469999997</c:v>
              </c:pt>
              <c:pt idx="168">
                <c:v>5.228178084333333</c:v>
              </c:pt>
              <c:pt idx="169">
                <c:v>6.0211151700000007</c:v>
              </c:pt>
              <c:pt idx="170">
                <c:v>5.1959042936666657</c:v>
              </c:pt>
              <c:pt idx="171">
                <c:v>4.5965489869999994</c:v>
              </c:pt>
              <c:pt idx="172">
                <c:v>3.7730347263333326</c:v>
              </c:pt>
              <c:pt idx="173">
                <c:v>3.4518464650000005</c:v>
              </c:pt>
              <c:pt idx="174">
                <c:v>4.3143375353333333</c:v>
              </c:pt>
              <c:pt idx="175">
                <c:v>5.6232483246666662</c:v>
              </c:pt>
              <c:pt idx="176">
                <c:v>7.4513659693333336</c:v>
              </c:pt>
              <c:pt idx="177">
                <c:v>9.7571002743333324</c:v>
              </c:pt>
              <c:pt idx="178">
                <c:v>11.635130607666667</c:v>
              </c:pt>
              <c:pt idx="179">
                <c:v>12.089338260333333</c:v>
              </c:pt>
              <c:pt idx="180">
                <c:v>10.951778582999999</c:v>
              </c:pt>
            </c:numLit>
          </c:val>
          <c:smooth val="0"/>
        </c:ser>
        <c:dLbls>
          <c:showLegendKey val="0"/>
          <c:showVal val="0"/>
          <c:showCatName val="0"/>
          <c:showSerName val="0"/>
          <c:showPercent val="0"/>
          <c:showBubbleSize val="0"/>
        </c:dLbls>
        <c:marker val="1"/>
        <c:smooth val="0"/>
        <c:axId val="71347584"/>
        <c:axId val="71386240"/>
      </c:lineChart>
      <c:catAx>
        <c:axId val="71347584"/>
        <c:scaling>
          <c:orientation val="minMax"/>
        </c:scaling>
        <c:delete val="0"/>
        <c:axPos val="b"/>
        <c:numFmt formatCode="General" sourceLinked="1"/>
        <c:majorTickMark val="in"/>
        <c:minorTickMark val="in"/>
        <c:tickLblPos val="low"/>
        <c:spPr>
          <a:ln w="3175">
            <a:solidFill>
              <a:srgbClr val="FFFFFF"/>
            </a:solidFill>
            <a:prstDash val="solid"/>
          </a:ln>
        </c:spPr>
        <c:txPr>
          <a:bodyPr rot="-5400000" vert="horz"/>
          <a:lstStyle/>
          <a:p>
            <a:pPr>
              <a:defRPr sz="600" b="0" i="0" u="none" strike="noStrike" baseline="0">
                <a:solidFill>
                  <a:schemeClr val="tx2"/>
                </a:solidFill>
                <a:latin typeface="Arial"/>
                <a:ea typeface="Arial"/>
                <a:cs typeface="Arial"/>
              </a:defRPr>
            </a:pPr>
            <a:endParaRPr lang="pt-PT"/>
          </a:p>
        </c:txPr>
        <c:crossAx val="71386240"/>
        <c:crosses val="autoZero"/>
        <c:auto val="1"/>
        <c:lblAlgn val="ctr"/>
        <c:lblOffset val="100"/>
        <c:tickLblSkip val="1"/>
        <c:tickMarkSkip val="1"/>
        <c:noMultiLvlLbl val="0"/>
      </c:catAx>
      <c:valAx>
        <c:axId val="71386240"/>
        <c:scaling>
          <c:orientation val="minMax"/>
          <c:max val="6"/>
          <c:min val="-6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71347584"/>
        <c:crosses val="autoZero"/>
        <c:crossBetween val="between"/>
        <c:majorUnit val="10"/>
      </c:valAx>
      <c:spPr>
        <a:gradFill rotWithShape="0">
          <a:gsLst>
            <a:gs pos="0">
              <a:srgbClr val="EBF7FF"/>
            </a:gs>
            <a:gs pos="100000">
              <a:srgbClr val="FFFFFF"/>
            </a:gs>
          </a:gsLst>
          <a:lin ang="5400000" scaled="1"/>
        </a:gradFill>
        <a:ln w="25400">
          <a:noFill/>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6134652777777778"/>
          <c:y val="2.0442129629630001E-2"/>
        </c:manualLayout>
      </c:layout>
      <c:overlay val="0"/>
      <c:spPr>
        <a:noFill/>
        <a:ln w="25400">
          <a:noFill/>
        </a:ln>
      </c:spPr>
    </c:title>
    <c:autoTitleDeleted val="0"/>
    <c:plotArea>
      <c:layout>
        <c:manualLayout>
          <c:layoutTarget val="inner"/>
          <c:xMode val="edge"/>
          <c:yMode val="edge"/>
          <c:x val="0.11375625000000029"/>
          <c:y val="0.18251574074074356"/>
          <c:w val="0.91185410334346562"/>
          <c:h val="0.55129398148148145"/>
        </c:manualLayout>
      </c:layout>
      <c:barChart>
        <c:barDir val="col"/>
        <c:grouping val="clustered"/>
        <c:varyColors val="0"/>
        <c:ser>
          <c:idx val="0"/>
          <c:order val="0"/>
          <c:tx>
            <c:strRef>
              <c:f>'9lay_off'!$C$14:$D$14</c:f>
              <c:strCache>
                <c:ptCount val="1"/>
                <c:pt idx="0">
                  <c:v>beneficiários</c:v>
                </c:pt>
              </c:strCache>
            </c:strRef>
          </c:tx>
          <c:spPr>
            <a:solidFill>
              <a:schemeClr val="accent2"/>
            </a:solidFill>
            <a:ln w="25400">
              <a:solidFill>
                <a:schemeClr val="accent2"/>
              </a:solidFill>
              <a:prstDash val="solid"/>
            </a:ln>
          </c:spPr>
          <c:invertIfNegative val="0"/>
          <c:cat>
            <c:multiLvlStrRef>
              <c:f>'9lay_off'!$E$8:$Q$9</c:f>
              <c:multiLvlStrCache>
                <c:ptCount val="13"/>
                <c:lvl>
                  <c:pt idx="0">
                    <c:v>jan.</c:v>
                  </c:pt>
                  <c:pt idx="1">
                    <c:v>fev.</c:v>
                  </c:pt>
                  <c:pt idx="2">
                    <c:v>mar.</c:v>
                  </c:pt>
                  <c:pt idx="3">
                    <c:v>abr.</c:v>
                  </c:pt>
                  <c:pt idx="4">
                    <c:v>mai.</c:v>
                  </c:pt>
                  <c:pt idx="5">
                    <c:v>jun.</c:v>
                  </c:pt>
                  <c:pt idx="6">
                    <c:v>jul.</c:v>
                  </c:pt>
                  <c:pt idx="7">
                    <c:v>ago.</c:v>
                  </c:pt>
                  <c:pt idx="8">
                    <c:v>set.</c:v>
                  </c:pt>
                  <c:pt idx="9">
                    <c:v>out.</c:v>
                  </c:pt>
                  <c:pt idx="10">
                    <c:v>nov.</c:v>
                  </c:pt>
                  <c:pt idx="11">
                    <c:v>dez.</c:v>
                  </c:pt>
                  <c:pt idx="12">
                    <c:v>jan.</c:v>
                  </c:pt>
                </c:lvl>
                <c:lvl>
                  <c:pt idx="0">
                    <c:v>2017</c:v>
                  </c:pt>
                  <c:pt idx="12">
                    <c:v>2018</c:v>
                  </c:pt>
                </c:lvl>
              </c:multiLvlStrCache>
            </c:multiLvlStrRef>
          </c:cat>
          <c:val>
            <c:numRef>
              <c:f>'9lay_off'!$E$15:$Q$15</c:f>
              <c:numCache>
                <c:formatCode>#,##0</c:formatCode>
                <c:ptCount val="13"/>
                <c:pt idx="0">
                  <c:v>1653</c:v>
                </c:pt>
                <c:pt idx="1">
                  <c:v>1154</c:v>
                </c:pt>
                <c:pt idx="2">
                  <c:v>892</c:v>
                </c:pt>
                <c:pt idx="3">
                  <c:v>1028</c:v>
                </c:pt>
                <c:pt idx="4">
                  <c:v>1001</c:v>
                </c:pt>
                <c:pt idx="5">
                  <c:v>742</c:v>
                </c:pt>
                <c:pt idx="6">
                  <c:v>706</c:v>
                </c:pt>
                <c:pt idx="7">
                  <c:v>378</c:v>
                </c:pt>
                <c:pt idx="8">
                  <c:v>551</c:v>
                </c:pt>
                <c:pt idx="9">
                  <c:v>626</c:v>
                </c:pt>
                <c:pt idx="10">
                  <c:v>931</c:v>
                </c:pt>
                <c:pt idx="11">
                  <c:v>1293</c:v>
                </c:pt>
                <c:pt idx="12">
                  <c:v>1398</c:v>
                </c:pt>
              </c:numCache>
            </c:numRef>
          </c:val>
        </c:ser>
        <c:dLbls>
          <c:showLegendKey val="0"/>
          <c:showVal val="0"/>
          <c:showCatName val="0"/>
          <c:showSerName val="0"/>
          <c:showPercent val="0"/>
          <c:showBubbleSize val="0"/>
        </c:dLbls>
        <c:gapWidth val="150"/>
        <c:axId val="142703616"/>
        <c:axId val="172233088"/>
      </c:barChart>
      <c:catAx>
        <c:axId val="142703616"/>
        <c:scaling>
          <c:orientation val="minMax"/>
        </c:scaling>
        <c:delete val="0"/>
        <c:axPos val="b"/>
        <c:numFmt formatCode="General" sourceLinked="1"/>
        <c:majorTickMark val="out"/>
        <c:minorTickMark val="out"/>
        <c:tickLblPos val="low"/>
        <c:spPr>
          <a:ln w="3175">
            <a:noFill/>
            <a:prstDash val="solid"/>
          </a:ln>
        </c:spPr>
        <c:txPr>
          <a:bodyPr rot="0" vert="horz" anchor="ctr" anchorCtr="0"/>
          <a:lstStyle/>
          <a:p>
            <a:pPr>
              <a:defRPr sz="700" b="0" i="0" u="none" strike="noStrike" baseline="0">
                <a:solidFill>
                  <a:schemeClr val="tx2"/>
                </a:solidFill>
                <a:latin typeface="Arial"/>
                <a:ea typeface="Arial"/>
                <a:cs typeface="Arial"/>
              </a:defRPr>
            </a:pPr>
            <a:endParaRPr lang="pt-PT"/>
          </a:p>
        </c:txPr>
        <c:crossAx val="172233088"/>
        <c:crosses val="autoZero"/>
        <c:auto val="1"/>
        <c:lblAlgn val="ctr"/>
        <c:lblOffset val="100"/>
        <c:tickLblSkip val="1"/>
        <c:tickMarkSkip val="1"/>
        <c:noMultiLvlLbl val="0"/>
      </c:catAx>
      <c:valAx>
        <c:axId val="172233088"/>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42703616"/>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9809601609597091"/>
          <c:y val="6.3777172084258704E-2"/>
          <c:w val="0.60380736269640012"/>
          <c:h val="0.77189104858400337"/>
        </c:manualLayout>
      </c:layout>
      <c:radarChart>
        <c:radarStyle val="marker"/>
        <c:varyColors val="0"/>
        <c:ser>
          <c:idx val="1"/>
          <c:order val="0"/>
          <c:spPr>
            <a:ln w="28575" cap="flat" cmpd="sng" algn="ctr">
              <a:solidFill>
                <a:schemeClr val="accent2"/>
              </a:solidFill>
              <a:prstDash val="solid"/>
            </a:ln>
            <a:effectLst/>
          </c:spPr>
          <c:marker>
            <c:symbol val="none"/>
          </c:marker>
          <c:cat>
            <c:strRef>
              <c:f>'21destaque'!$D$9:$D$26</c:f>
              <c:strCache>
                <c:ptCount val="18"/>
                <c:pt idx="0">
                  <c:v>Alemanha</c:v>
                </c:pt>
                <c:pt idx="1">
                  <c:v>Áustria</c:v>
                </c:pt>
                <c:pt idx="2">
                  <c:v>Bélgica</c:v>
                </c:pt>
                <c:pt idx="3">
                  <c:v>Chipre</c:v>
                </c:pt>
                <c:pt idx="4">
                  <c:v>Croácia</c:v>
                </c:pt>
                <c:pt idx="5">
                  <c:v>Eslováquia</c:v>
                </c:pt>
                <c:pt idx="6">
                  <c:v>Eslovénia</c:v>
                </c:pt>
                <c:pt idx="7">
                  <c:v>Espanha</c:v>
                </c:pt>
                <c:pt idx="8">
                  <c:v>Estónia</c:v>
                </c:pt>
                <c:pt idx="9">
                  <c:v>Finlândia</c:v>
                </c:pt>
                <c:pt idx="10">
                  <c:v>França</c:v>
                </c:pt>
                <c:pt idx="11">
                  <c:v>Grécia</c:v>
                </c:pt>
                <c:pt idx="12">
                  <c:v>Países Baixos</c:v>
                </c:pt>
                <c:pt idx="13">
                  <c:v>Irlanda</c:v>
                </c:pt>
                <c:pt idx="14">
                  <c:v>Itália</c:v>
                </c:pt>
                <c:pt idx="15">
                  <c:v>Luxemburgo</c:v>
                </c:pt>
                <c:pt idx="16">
                  <c:v>Malta</c:v>
                </c:pt>
                <c:pt idx="17">
                  <c:v>Portugal</c:v>
                </c:pt>
              </c:strCache>
            </c:strRef>
          </c:cat>
          <c:val>
            <c:numRef>
              <c:f>'21destaque'!$I$9:$I$26</c:f>
              <c:numCache>
                <c:formatCode>#,##0.00</c:formatCode>
                <c:ptCount val="18"/>
                <c:pt idx="0">
                  <c:v>0.77500000000000002</c:v>
                </c:pt>
                <c:pt idx="1">
                  <c:v>0.84745762711864403</c:v>
                </c:pt>
                <c:pt idx="2">
                  <c:v>0.92647058823529416</c:v>
                </c:pt>
                <c:pt idx="3">
                  <c:v>0.98989898989898994</c:v>
                </c:pt>
                <c:pt idx="4">
                  <c:v>1.2386363636363635</c:v>
                </c:pt>
                <c:pt idx="5">
                  <c:v>0.98666666666666669</c:v>
                </c:pt>
                <c:pt idx="6">
                  <c:v>1.3599999999999999</c:v>
                </c:pt>
                <c:pt idx="7">
                  <c:v>1.2244897959183674</c:v>
                </c:pt>
                <c:pt idx="8">
                  <c:v>1.037037037037037</c:v>
                </c:pt>
                <c:pt idx="9">
                  <c:v>1.0117647058823529</c:v>
                </c:pt>
                <c:pt idx="10">
                  <c:v>0.96703296703296715</c:v>
                </c:pt>
                <c:pt idx="11">
                  <c:v>1.4030612244897958</c:v>
                </c:pt>
                <c:pt idx="12">
                  <c:v>1.125</c:v>
                </c:pt>
                <c:pt idx="13">
                  <c:v>0.86153846153846148</c:v>
                </c:pt>
                <c:pt idx="14">
                  <c:v>1.2058823529411766</c:v>
                </c:pt>
                <c:pt idx="15">
                  <c:v>1</c:v>
                </c:pt>
                <c:pt idx="16">
                  <c:v>1.0294117647058825</c:v>
                </c:pt>
                <c:pt idx="17">
                  <c:v>1.1066666666666667</c:v>
                </c:pt>
              </c:numCache>
            </c:numRef>
          </c:val>
        </c:ser>
        <c:dLbls>
          <c:showLegendKey val="0"/>
          <c:showVal val="0"/>
          <c:showCatName val="0"/>
          <c:showSerName val="0"/>
          <c:showPercent val="0"/>
          <c:showBubbleSize val="0"/>
        </c:dLbls>
        <c:axId val="76618752"/>
        <c:axId val="76628736"/>
      </c:radarChart>
      <c:catAx>
        <c:axId val="76618752"/>
        <c:scaling>
          <c:orientation val="minMax"/>
        </c:scaling>
        <c:delete val="0"/>
        <c:axPos val="b"/>
        <c:majorGridlines>
          <c:spPr>
            <a:ln w="3175">
              <a:solidFill>
                <a:srgbClr val="333333"/>
              </a:solidFill>
              <a:prstDash val="solid"/>
            </a:ln>
          </c:spPr>
        </c:majorGridlines>
        <c:numFmt formatCode="0000" sourceLinked="0"/>
        <c:majorTickMark val="out"/>
        <c:minorTickMark val="none"/>
        <c:tickLblPos val="nextTo"/>
        <c:txPr>
          <a:bodyPr rot="60000" vert="horz" anchor="t" anchorCtr="0"/>
          <a:lstStyle/>
          <a:p>
            <a:pPr>
              <a:defRPr sz="700" b="0" i="0" u="none" strike="noStrike" baseline="0">
                <a:solidFill>
                  <a:srgbClr val="333333"/>
                </a:solidFill>
                <a:latin typeface="Arial"/>
                <a:ea typeface="Arial"/>
                <a:cs typeface="Arial"/>
              </a:defRPr>
            </a:pPr>
            <a:endParaRPr lang="pt-PT"/>
          </a:p>
        </c:txPr>
        <c:crossAx val="76628736"/>
        <c:crosses val="autoZero"/>
        <c:auto val="0"/>
        <c:lblAlgn val="ctr"/>
        <c:lblOffset val="100"/>
        <c:noMultiLvlLbl val="0"/>
      </c:catAx>
      <c:valAx>
        <c:axId val="76628736"/>
        <c:scaling>
          <c:orientation val="minMax"/>
          <c:max val="1.8"/>
          <c:min val="0"/>
        </c:scaling>
        <c:delete val="0"/>
        <c:axPos val="l"/>
        <c:majorGridlines>
          <c:spPr>
            <a:ln w="3175">
              <a:solidFill>
                <a:srgbClr val="333333"/>
              </a:solidFill>
              <a:prstDash val="solid"/>
            </a:ln>
          </c:spPr>
        </c:majorGridlines>
        <c:numFmt formatCode="0.0" sourceLinked="0"/>
        <c:majorTickMark val="cross"/>
        <c:minorTickMark val="none"/>
        <c:tickLblPos val="nextTo"/>
        <c:spPr>
          <a:ln w="3175">
            <a:solidFill>
              <a:srgbClr val="333333"/>
            </a:solidFill>
            <a:prstDash val="solid"/>
          </a:ln>
        </c:spPr>
        <c:txPr>
          <a:bodyPr rot="0" vert="horz"/>
          <a:lstStyle/>
          <a:p>
            <a:pPr>
              <a:defRPr sz="700" b="0" i="0" u="none" strike="noStrike" baseline="0">
                <a:solidFill>
                  <a:srgbClr val="333333"/>
                </a:solidFill>
                <a:latin typeface="Arial"/>
                <a:ea typeface="Arial"/>
                <a:cs typeface="Arial"/>
              </a:defRPr>
            </a:pPr>
            <a:endParaRPr lang="pt-PT"/>
          </a:p>
        </c:txPr>
        <c:crossAx val="76618752"/>
        <c:crosses val="autoZero"/>
        <c:crossBetween val="between"/>
        <c:majorUnit val="0.5"/>
        <c:minorUnit val="0.5"/>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entidades empregadoras </a:t>
            </a:r>
            <a:r>
              <a:rPr lang="pt-PT" sz="800" b="0" i="0" u="none" strike="noStrike" baseline="0">
                <a:solidFill>
                  <a:schemeClr val="tx2"/>
                </a:solidFill>
                <a:latin typeface="Arial"/>
                <a:cs typeface="Arial"/>
              </a:rPr>
              <a:t>(estabelecimentos) </a:t>
            </a:r>
          </a:p>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3488819444444444"/>
          <c:y val="1.4562500000000101E-2"/>
        </c:manualLayout>
      </c:layout>
      <c:overlay val="0"/>
      <c:spPr>
        <a:noFill/>
        <a:ln w="25400">
          <a:noFill/>
        </a:ln>
      </c:spPr>
    </c:title>
    <c:autoTitleDeleted val="0"/>
    <c:plotArea>
      <c:layout>
        <c:manualLayout>
          <c:layoutTarget val="inner"/>
          <c:xMode val="edge"/>
          <c:yMode val="edge"/>
          <c:x val="0.11375625000000029"/>
          <c:y val="0.16487685185185186"/>
          <c:w val="0.91185410334346562"/>
          <c:h val="0.61864074074074071"/>
        </c:manualLayout>
      </c:layout>
      <c:barChart>
        <c:barDir val="col"/>
        <c:grouping val="clustered"/>
        <c:varyColors val="0"/>
        <c:ser>
          <c:idx val="0"/>
          <c:order val="0"/>
          <c:tx>
            <c:strRef>
              <c:f>'9lay_off'!$C$37:$D$37</c:f>
              <c:strCache>
                <c:ptCount val="1"/>
                <c:pt idx="0">
                  <c:v>estabelecimentos</c:v>
                </c:pt>
              </c:strCache>
            </c:strRef>
          </c:tx>
          <c:spPr>
            <a:ln w="25400">
              <a:solidFill>
                <a:schemeClr val="tx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'9lay_off'!$E$38:$Q$38</c:f>
              <c:numCache>
                <c:formatCode>0</c:formatCode>
                <c:ptCount val="13"/>
                <c:pt idx="0">
                  <c:v>34</c:v>
                </c:pt>
                <c:pt idx="1">
                  <c:v>49</c:v>
                </c:pt>
                <c:pt idx="2">
                  <c:v>28</c:v>
                </c:pt>
                <c:pt idx="3">
                  <c:v>54</c:v>
                </c:pt>
                <c:pt idx="4">
                  <c:v>423</c:v>
                </c:pt>
                <c:pt idx="5">
                  <c:v>324</c:v>
                </c:pt>
                <c:pt idx="6">
                  <c:v>266</c:v>
                </c:pt>
                <c:pt idx="7">
                  <c:v>550</c:v>
                </c:pt>
                <c:pt idx="8">
                  <c:v>547</c:v>
                </c:pt>
                <c:pt idx="9">
                  <c:v>344</c:v>
                </c:pt>
                <c:pt idx="10">
                  <c:v>254</c:v>
                </c:pt>
                <c:pt idx="11">
                  <c:v>211</c:v>
                </c:pt>
                <c:pt idx="12">
                  <c:v>161</c:v>
                </c:pt>
              </c:numCache>
            </c:numRef>
          </c:val>
        </c:ser>
        <c:dLbls>
          <c:showLegendKey val="0"/>
          <c:showVal val="0"/>
          <c:showCatName val="0"/>
          <c:showSerName val="0"/>
          <c:showPercent val="0"/>
          <c:showBubbleSize val="0"/>
        </c:dLbls>
        <c:gapWidth val="150"/>
        <c:axId val="178076672"/>
        <c:axId val="178111616"/>
      </c:barChart>
      <c:catAx>
        <c:axId val="178076672"/>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78111616"/>
        <c:crosses val="autoZero"/>
        <c:auto val="1"/>
        <c:lblAlgn val="ctr"/>
        <c:lblOffset val="100"/>
        <c:tickLblSkip val="1"/>
        <c:tickMarkSkip val="1"/>
        <c:noMultiLvlLbl val="0"/>
      </c:catAx>
      <c:valAx>
        <c:axId val="178111616"/>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78076672"/>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800" b="0" i="0" u="none" strike="noStrike" baseline="0">
                <a:solidFill>
                  <a:schemeClr val="tx2"/>
                </a:solidFill>
                <a:latin typeface="Arial"/>
                <a:ea typeface="Arial"/>
                <a:cs typeface="Arial"/>
              </a:defRPr>
            </a:pPr>
            <a:r>
              <a:rPr lang="pt-PT" sz="800" b="1" i="0" u="none" strike="noStrike" baseline="0">
                <a:solidFill>
                  <a:schemeClr val="tx2"/>
                </a:solidFill>
                <a:latin typeface="Arial"/>
                <a:cs typeface="Arial"/>
              </a:rPr>
              <a:t>beneficiários com prestações de lay-off... </a:t>
            </a:r>
          </a:p>
          <a:p>
            <a:pPr>
              <a:defRPr sz="800" b="0" i="0" u="none" strike="noStrike" baseline="0">
                <a:solidFill>
                  <a:schemeClr val="tx2"/>
                </a:solidFill>
                <a:latin typeface="Arial"/>
                <a:ea typeface="Arial"/>
                <a:cs typeface="Arial"/>
              </a:defRPr>
            </a:pPr>
            <a:endParaRPr lang="pt-PT" sz="800" b="1" i="0" u="none" strike="noStrike" baseline="0">
              <a:solidFill>
                <a:schemeClr val="tx2"/>
              </a:solidFill>
              <a:latin typeface="Arial"/>
              <a:cs typeface="Arial"/>
            </a:endParaRPr>
          </a:p>
        </c:rich>
      </c:tx>
      <c:layout>
        <c:manualLayout>
          <c:xMode val="edge"/>
          <c:yMode val="edge"/>
          <c:x val="0.15693680555555797"/>
          <c:y val="2.0442129629630001E-2"/>
        </c:manualLayout>
      </c:layout>
      <c:overlay val="0"/>
      <c:spPr>
        <a:noFill/>
        <a:ln w="25400">
          <a:noFill/>
        </a:ln>
      </c:spPr>
    </c:title>
    <c:autoTitleDeleted val="0"/>
    <c:plotArea>
      <c:layout>
        <c:manualLayout>
          <c:layoutTarget val="inner"/>
          <c:xMode val="edge"/>
          <c:yMode val="edge"/>
          <c:x val="0.14810763888888889"/>
          <c:y val="0.16487685185185186"/>
          <c:w val="0.91185410334346562"/>
          <c:h val="0.61864074074074071"/>
        </c:manualLayout>
      </c:layout>
      <c:barChart>
        <c:barDir val="col"/>
        <c:grouping val="clustered"/>
        <c:varyColors val="0"/>
        <c:ser>
          <c:idx val="0"/>
          <c:order val="0"/>
          <c:tx>
            <c:strRef>
              <c:f>'9lay_off'!$C$40:$D$40</c:f>
              <c:strCache>
                <c:ptCount val="1"/>
                <c:pt idx="0">
                  <c:v>beneficiários</c:v>
                </c:pt>
              </c:strCache>
            </c:strRef>
          </c:tx>
          <c:spPr>
            <a:solidFill>
              <a:schemeClr val="accent2"/>
            </a:solidFill>
            <a:ln w="25400">
              <a:solidFill>
                <a:schemeClr val="accent2"/>
              </a:solidFill>
              <a:prstDash val="solid"/>
            </a:ln>
          </c:spPr>
          <c:invertIfNegative val="0"/>
          <c:cat>
            <c:strRef>
              <c:f>'9lay_off'!$E$35:$Q$35</c:f>
              <c:strCache>
                <c:ptCount val="13"/>
                <c:pt idx="0">
                  <c:v>2005</c:v>
                </c:pt>
                <c:pt idx="1">
                  <c:v>2006</c:v>
                </c:pt>
                <c:pt idx="2">
                  <c:v>2007</c:v>
                </c:pt>
                <c:pt idx="3">
                  <c:v>2008</c:v>
                </c:pt>
                <c:pt idx="4">
                  <c:v>2009</c:v>
                </c:pt>
                <c:pt idx="5">
                  <c:v>2010</c:v>
                </c:pt>
                <c:pt idx="6">
                  <c:v>2011</c:v>
                </c:pt>
                <c:pt idx="7">
                  <c:v>2012</c:v>
                </c:pt>
                <c:pt idx="8">
                  <c:v>2013</c:v>
                </c:pt>
                <c:pt idx="9">
                  <c:v>2014</c:v>
                </c:pt>
                <c:pt idx="10">
                  <c:v>2015</c:v>
                </c:pt>
                <c:pt idx="11">
                  <c:v>2016</c:v>
                </c:pt>
                <c:pt idx="12">
                  <c:v>2017</c:v>
                </c:pt>
              </c:strCache>
            </c:strRef>
          </c:cat>
          <c:val>
            <c:numRef>
              <c:f>'9lay_off'!$E$41:$Q$41</c:f>
              <c:numCache>
                <c:formatCode>#,##0</c:formatCode>
                <c:ptCount val="13"/>
                <c:pt idx="0">
                  <c:v>588</c:v>
                </c:pt>
                <c:pt idx="1">
                  <c:v>664</c:v>
                </c:pt>
                <c:pt idx="2">
                  <c:v>891</c:v>
                </c:pt>
                <c:pt idx="3">
                  <c:v>1422</c:v>
                </c:pt>
                <c:pt idx="4">
                  <c:v>19278</c:v>
                </c:pt>
                <c:pt idx="5">
                  <c:v>6145</c:v>
                </c:pt>
                <c:pt idx="6">
                  <c:v>3601</c:v>
                </c:pt>
                <c:pt idx="7">
                  <c:v>8703</c:v>
                </c:pt>
                <c:pt idx="8">
                  <c:v>7434</c:v>
                </c:pt>
                <c:pt idx="9">
                  <c:v>4460</c:v>
                </c:pt>
                <c:pt idx="10">
                  <c:v>3872</c:v>
                </c:pt>
                <c:pt idx="11">
                  <c:v>4126</c:v>
                </c:pt>
                <c:pt idx="12">
                  <c:v>3263</c:v>
                </c:pt>
              </c:numCache>
            </c:numRef>
          </c:val>
        </c:ser>
        <c:dLbls>
          <c:showLegendKey val="0"/>
          <c:showVal val="0"/>
          <c:showCatName val="0"/>
          <c:showSerName val="0"/>
          <c:showPercent val="0"/>
          <c:showBubbleSize val="0"/>
        </c:dLbls>
        <c:gapWidth val="150"/>
        <c:axId val="183345920"/>
        <c:axId val="183347840"/>
      </c:barChart>
      <c:catAx>
        <c:axId val="183345920"/>
        <c:scaling>
          <c:orientation val="minMax"/>
        </c:scaling>
        <c:delete val="0"/>
        <c:axPos val="b"/>
        <c:numFmt formatCode="General" sourceLinked="1"/>
        <c:majorTickMark val="none"/>
        <c:minorTickMark val="none"/>
        <c:tickLblPos val="low"/>
        <c:spPr>
          <a:ln w="3175">
            <a:noFill/>
            <a:prstDash val="solid"/>
          </a:ln>
        </c:spPr>
        <c:txPr>
          <a:bodyPr rot="-5400000" vert="horz"/>
          <a:lstStyle/>
          <a:p>
            <a:pPr>
              <a:defRPr sz="700" b="0" i="0" u="none" strike="noStrike" baseline="0">
                <a:solidFill>
                  <a:schemeClr val="tx2"/>
                </a:solidFill>
                <a:latin typeface="Arial"/>
                <a:ea typeface="Arial"/>
                <a:cs typeface="Arial"/>
              </a:defRPr>
            </a:pPr>
            <a:endParaRPr lang="pt-PT"/>
          </a:p>
        </c:txPr>
        <c:crossAx val="183347840"/>
        <c:crosses val="autoZero"/>
        <c:auto val="1"/>
        <c:lblAlgn val="ctr"/>
        <c:lblOffset val="100"/>
        <c:tickLblSkip val="1"/>
        <c:tickMarkSkip val="1"/>
        <c:noMultiLvlLbl val="0"/>
      </c:catAx>
      <c:valAx>
        <c:axId val="183347840"/>
        <c:scaling>
          <c:orientation val="minMax"/>
          <c:min val="0"/>
        </c:scaling>
        <c:delete val="0"/>
        <c:axPos val="l"/>
        <c:numFmt formatCode="0" sourceLinked="0"/>
        <c:majorTickMark val="none"/>
        <c:minorTickMark val="none"/>
        <c:tickLblPos val="nextTo"/>
        <c:spPr>
          <a:ln w="3175">
            <a:solidFill>
              <a:srgbClr val="FFFFFF"/>
            </a:solidFill>
            <a:prstDash val="solid"/>
          </a:ln>
        </c:spPr>
        <c:txPr>
          <a:bodyPr rot="0" vert="horz"/>
          <a:lstStyle/>
          <a:p>
            <a:pPr>
              <a:defRPr sz="700" b="0" i="0" u="none" strike="noStrike" baseline="0">
                <a:solidFill>
                  <a:schemeClr val="tx2"/>
                </a:solidFill>
                <a:latin typeface="Arial"/>
                <a:ea typeface="Arial"/>
                <a:cs typeface="Arial"/>
              </a:defRPr>
            </a:pPr>
            <a:endParaRPr lang="pt-PT"/>
          </a:p>
        </c:txPr>
        <c:crossAx val="183345920"/>
        <c:crosses val="autoZero"/>
        <c:crossBetween val="between"/>
        <c:minorUnit val="10"/>
      </c:valAx>
      <c:spPr>
        <a:gradFill rotWithShape="0">
          <a:gsLst>
            <a:gs pos="0">
              <a:srgbClr val="EBF7FF"/>
            </a:gs>
            <a:gs pos="100000">
              <a:srgbClr val="FFFFFF"/>
            </a:gs>
          </a:gsLst>
          <a:lin ang="5400000" scaled="1"/>
        </a:gradFill>
        <a:ln w="3175">
          <a:solidFill>
            <a:srgbClr val="FFFFFF"/>
          </a:solidFill>
          <a:prstDash val="solid"/>
        </a:ln>
      </c:spPr>
    </c:plotArea>
    <c:plotVisOnly val="1"/>
    <c:dispBlanksAs val="gap"/>
    <c:showDLblsOverMax val="0"/>
  </c:chart>
  <c:spPr>
    <a:solidFill>
      <a:srgbClr val="EBF7FF"/>
    </a:solidFill>
    <a:ln w="9525">
      <a:noFill/>
    </a:ln>
  </c:spPr>
  <c:txPr>
    <a:bodyPr/>
    <a:lstStyle/>
    <a:p>
      <a:pPr>
        <a:defRPr sz="8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41212416"/>
        <c:axId val="241983872"/>
      </c:barChart>
      <c:catAx>
        <c:axId val="241212416"/>
        <c:scaling>
          <c:orientation val="maxMin"/>
        </c:scaling>
        <c:delete val="0"/>
        <c:axPos val="l"/>
        <c:majorTickMark val="none"/>
        <c:minorTickMark val="none"/>
        <c:tickLblPos val="none"/>
        <c:spPr>
          <a:ln w="3175">
            <a:solidFill>
              <a:srgbClr val="333333"/>
            </a:solidFill>
            <a:prstDash val="solid"/>
          </a:ln>
        </c:spPr>
        <c:crossAx val="241983872"/>
        <c:crosses val="autoZero"/>
        <c:auto val="1"/>
        <c:lblAlgn val="ctr"/>
        <c:lblOffset val="100"/>
        <c:tickMarkSkip val="1"/>
        <c:noMultiLvlLbl val="0"/>
      </c:catAx>
      <c:valAx>
        <c:axId val="24198387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121241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Ref>
              <c:f>'16irct'!#REF!</c:f>
              <c:numCache>
                <c:formatCode>General</c:formatCode>
                <c:ptCount val="1"/>
                <c:pt idx="0">
                  <c:v>1</c:v>
                </c:pt>
              </c:numCache>
            </c:numRef>
          </c:val>
        </c:ser>
        <c:dLbls>
          <c:showLegendKey val="0"/>
          <c:showVal val="0"/>
          <c:showCatName val="0"/>
          <c:showSerName val="0"/>
          <c:showPercent val="0"/>
          <c:showBubbleSize val="0"/>
        </c:dLbls>
        <c:gapWidth val="80"/>
        <c:axId val="242360320"/>
        <c:axId val="242362240"/>
      </c:barChart>
      <c:catAx>
        <c:axId val="242360320"/>
        <c:scaling>
          <c:orientation val="maxMin"/>
        </c:scaling>
        <c:delete val="0"/>
        <c:axPos val="l"/>
        <c:majorTickMark val="none"/>
        <c:minorTickMark val="none"/>
        <c:tickLblPos val="none"/>
        <c:spPr>
          <a:ln w="3175">
            <a:solidFill>
              <a:srgbClr val="333333"/>
            </a:solidFill>
            <a:prstDash val="solid"/>
          </a:ln>
        </c:spPr>
        <c:crossAx val="242362240"/>
        <c:crosses val="autoZero"/>
        <c:auto val="1"/>
        <c:lblAlgn val="ctr"/>
        <c:lblOffset val="100"/>
        <c:tickMarkSkip val="1"/>
        <c:noMultiLvlLbl val="0"/>
      </c:catAx>
      <c:valAx>
        <c:axId val="242362240"/>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2360320"/>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42509696"/>
        <c:axId val="242511232"/>
      </c:barChart>
      <c:catAx>
        <c:axId val="242509696"/>
        <c:scaling>
          <c:orientation val="maxMin"/>
        </c:scaling>
        <c:delete val="0"/>
        <c:axPos val="l"/>
        <c:majorTickMark val="none"/>
        <c:minorTickMark val="none"/>
        <c:tickLblPos val="none"/>
        <c:spPr>
          <a:ln w="3175">
            <a:solidFill>
              <a:srgbClr val="333333"/>
            </a:solidFill>
            <a:prstDash val="solid"/>
          </a:ln>
        </c:spPr>
        <c:crossAx val="242511232"/>
        <c:crosses val="autoZero"/>
        <c:auto val="1"/>
        <c:lblAlgn val="ctr"/>
        <c:lblOffset val="100"/>
        <c:tickMarkSkip val="1"/>
        <c:noMultiLvlLbl val="0"/>
      </c:catAx>
      <c:valAx>
        <c:axId val="242511232"/>
        <c:scaling>
          <c:orientation val="minMax"/>
          <c:max val="3.4"/>
          <c:min val="-2.1"/>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2509696"/>
        <c:crosses val="autoZero"/>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bar"/>
        <c:grouping val="clustered"/>
        <c:varyColors val="0"/>
        <c:ser>
          <c:idx val="0"/>
          <c:order val="0"/>
          <c:spPr>
            <a:solidFill>
              <a:srgbClr val="CC0000"/>
            </a:solidFill>
            <a:ln w="12700">
              <a:solidFill>
                <a:srgbClr val="FFFFFF"/>
              </a:solidFill>
              <a:prstDash val="solid"/>
            </a:ln>
          </c:spPr>
          <c:invertIfNegative val="0"/>
          <c:val>
            <c:numLit>
              <c:formatCode>General</c:formatCode>
              <c:ptCount val="1"/>
              <c:pt idx="0">
                <c:v>1</c:v>
              </c:pt>
            </c:numLit>
          </c:val>
        </c:ser>
        <c:dLbls>
          <c:showLegendKey val="0"/>
          <c:showVal val="0"/>
          <c:showCatName val="0"/>
          <c:showSerName val="0"/>
          <c:showPercent val="0"/>
          <c:showBubbleSize val="0"/>
        </c:dLbls>
        <c:gapWidth val="80"/>
        <c:axId val="247020928"/>
        <c:axId val="247652736"/>
      </c:barChart>
      <c:catAx>
        <c:axId val="247020928"/>
        <c:scaling>
          <c:orientation val="maxMin"/>
        </c:scaling>
        <c:delete val="0"/>
        <c:axPos val="l"/>
        <c:majorTickMark val="none"/>
        <c:minorTickMark val="none"/>
        <c:tickLblPos val="none"/>
        <c:spPr>
          <a:ln w="3175">
            <a:solidFill>
              <a:srgbClr val="333333"/>
            </a:solidFill>
            <a:prstDash val="solid"/>
          </a:ln>
        </c:spPr>
        <c:crossAx val="247652736"/>
        <c:crosses val="autoZero"/>
        <c:auto val="1"/>
        <c:lblAlgn val="ctr"/>
        <c:lblOffset val="100"/>
        <c:tickMarkSkip val="1"/>
        <c:noMultiLvlLbl val="0"/>
      </c:catAx>
      <c:valAx>
        <c:axId val="247652736"/>
        <c:scaling>
          <c:orientation val="minMax"/>
          <c:max val="0.13"/>
          <c:min val="-3.4000000000000002E-2"/>
        </c:scaling>
        <c:delete val="0"/>
        <c:axPos val="t"/>
        <c:majorGridlines>
          <c:spPr>
            <a:ln w="3175">
              <a:solidFill>
                <a:srgbClr val="FFFFFF"/>
              </a:solidFill>
              <a:prstDash val="solid"/>
            </a:ln>
          </c:spPr>
        </c:majorGridlines>
        <c:numFmt formatCode="General" sourceLinked="1"/>
        <c:majorTickMark val="none"/>
        <c:minorTickMark val="none"/>
        <c:tickLblPos val="none"/>
        <c:spPr>
          <a:ln w="9525">
            <a:noFill/>
          </a:ln>
        </c:spPr>
        <c:crossAx val="247020928"/>
        <c:crosses val="autoZero"/>
        <c:crossBetween val="between"/>
        <c:majorUnit val="2.5000000000000001E-2"/>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9451516222501612E-3"/>
          <c:y val="4.0812466903705276E-2"/>
          <c:w val="0.99605478225174449"/>
          <c:h val="0.93403579928657465"/>
        </c:manualLayout>
      </c:layout>
      <c:barChart>
        <c:barDir val="bar"/>
        <c:grouping val="clustered"/>
        <c:varyColors val="0"/>
        <c:ser>
          <c:idx val="0"/>
          <c:order val="0"/>
          <c:spPr>
            <a:solidFill>
              <a:schemeClr val="accent4"/>
            </a:solidFill>
            <a:ln w="12700">
              <a:solidFill>
                <a:srgbClr val="FFFFFF"/>
              </a:solidFill>
              <a:prstDash val="solid"/>
            </a:ln>
          </c:spPr>
          <c:invertIfNegative val="0"/>
          <c:val>
            <c:numRef>
              <c:f>'16irct'!$J$68:$J$77</c:f>
              <c:numCache>
                <c:formatCode>0.0</c:formatCode>
                <c:ptCount val="10"/>
                <c:pt idx="0">
                  <c:v>6.3641568851989572</c:v>
                </c:pt>
                <c:pt idx="1">
                  <c:v>6.3416087758180861</c:v>
                </c:pt>
                <c:pt idx="2">
                  <c:v>4.2562122229684363</c:v>
                </c:pt>
                <c:pt idx="3">
                  <c:v>3.9013366501410296</c:v>
                </c:pt>
                <c:pt idx="4">
                  <c:v>2.3190297866492626</c:v>
                </c:pt>
                <c:pt idx="5" formatCode="0.00">
                  <c:v>-19.962127695994514</c:v>
                </c:pt>
                <c:pt idx="6" formatCode="0.00">
                  <c:v>-13.262454630135224</c:v>
                </c:pt>
                <c:pt idx="7" formatCode="0.00">
                  <c:v>-12.332144298633164</c:v>
                </c:pt>
                <c:pt idx="8" formatCode="0.00">
                  <c:v>-11.720130753710677</c:v>
                </c:pt>
                <c:pt idx="9" formatCode="0.00">
                  <c:v>-11.199655660087316</c:v>
                </c:pt>
              </c:numCache>
            </c:numRef>
          </c:val>
        </c:ser>
        <c:dLbls>
          <c:showLegendKey val="0"/>
          <c:showVal val="0"/>
          <c:showCatName val="0"/>
          <c:showSerName val="0"/>
          <c:showPercent val="0"/>
          <c:showBubbleSize val="0"/>
        </c:dLbls>
        <c:gapWidth val="80"/>
        <c:axId val="248128256"/>
        <c:axId val="248130176"/>
      </c:barChart>
      <c:catAx>
        <c:axId val="248128256"/>
        <c:scaling>
          <c:orientation val="maxMin"/>
        </c:scaling>
        <c:delete val="0"/>
        <c:axPos val="l"/>
        <c:majorTickMark val="none"/>
        <c:minorTickMark val="none"/>
        <c:tickLblPos val="none"/>
        <c:crossAx val="248130176"/>
        <c:crossesAt val="0"/>
        <c:auto val="1"/>
        <c:lblAlgn val="ctr"/>
        <c:lblOffset val="100"/>
        <c:tickMarkSkip val="1"/>
        <c:noMultiLvlLbl val="0"/>
      </c:catAx>
      <c:valAx>
        <c:axId val="248130176"/>
        <c:scaling>
          <c:orientation val="minMax"/>
        </c:scaling>
        <c:delete val="0"/>
        <c:axPos val="t"/>
        <c:numFmt formatCode="0.0" sourceLinked="1"/>
        <c:majorTickMark val="none"/>
        <c:minorTickMark val="none"/>
        <c:tickLblPos val="none"/>
        <c:spPr>
          <a:ln w="9525">
            <a:noFill/>
          </a:ln>
        </c:spPr>
        <c:crossAx val="248128256"/>
        <c:crosses val="autoZero"/>
        <c:crossBetween val="between"/>
      </c:valAx>
    </c:plotArea>
    <c:plotVisOnly val="1"/>
    <c:dispBlanksAs val="gap"/>
    <c:showDLblsOverMax val="0"/>
  </c:chart>
  <c:spPr>
    <a:solidFill>
      <a:srgbClr val="FFFFFF"/>
    </a:solidFill>
    <a:ln w="9525">
      <a:noFill/>
    </a:ln>
  </c:spPr>
  <c:txPr>
    <a:bodyPr/>
    <a:lstStyle/>
    <a:p>
      <a:pPr>
        <a:defRPr sz="700" b="0" i="0" u="none" strike="noStrike" baseline="0">
          <a:solidFill>
            <a:srgbClr val="000000"/>
          </a:solidFill>
          <a:latin typeface="Arial"/>
          <a:ea typeface="Arial"/>
          <a:cs typeface="Arial"/>
        </a:defRPr>
      </a:pPr>
      <a:endParaRPr lang="pt-PT"/>
    </a:p>
  </c:txPr>
  <c:printSettings>
    <c:headerFooter alignWithMargins="0"/>
    <c:pageMargins b="1" l="0.75000000000001465" r="0.75000000000001465" t="1" header="0" footer="0"/>
    <c:pageSetup paperSize="9" orientation="landscape" horizontalDpi="1200" verticalDpi="1200"/>
  </c:printSettings>
</c:chartSpace>
</file>

<file path=xl/ctrlProps/ctrlProp1.xml><?xml version="1.0" encoding="utf-8"?>
<formControlPr xmlns="http://schemas.microsoft.com/office/spreadsheetml/2009/9/main" objectType="Drop" dropLines="2" dropStyle="combo" dx="16" fmlaLink="$AI$8" fmlaRange="$AK$8:$AK$9" sel="2" val="0"/>
</file>

<file path=xl/drawings/_rels/drawing1.xml.rels><?xml version="1.0" encoding="UTF-8" standalone="yes"?>
<Relationships xmlns="http://schemas.openxmlformats.org/package/2006/relationships"><Relationship Id="rId1" Type="http://schemas.openxmlformats.org/officeDocument/2006/relationships/image" Target="../media/image3.jpg"/></Relationships>
</file>

<file path=xl/drawings/_rels/drawing18.xml.rels><?xml version="1.0" encoding="UTF-8" standalone="yes"?>
<Relationships xmlns="http://schemas.openxmlformats.org/package/2006/relationships"><Relationship Id="rId3" Type="http://schemas.openxmlformats.org/officeDocument/2006/relationships/chart" Target="../charts/chart7.xml"/><Relationship Id="rId2" Type="http://schemas.openxmlformats.org/officeDocument/2006/relationships/chart" Target="../charts/chart6.xml"/><Relationship Id="rId1" Type="http://schemas.openxmlformats.org/officeDocument/2006/relationships/chart" Target="../charts/chart5.xml"/><Relationship Id="rId5" Type="http://schemas.openxmlformats.org/officeDocument/2006/relationships/chart" Target="../charts/chart9.xml"/><Relationship Id="rId4" Type="http://schemas.openxmlformats.org/officeDocument/2006/relationships/chart" Target="../charts/chart8.xml"/></Relationships>
</file>

<file path=xl/drawings/_rels/drawing20.xml.rels><?xml version="1.0" encoding="UTF-8" standalone="yes"?>
<Relationships xmlns="http://schemas.openxmlformats.org/package/2006/relationships"><Relationship Id="rId3" Type="http://schemas.openxmlformats.org/officeDocument/2006/relationships/chart" Target="../charts/chart12.xml"/><Relationship Id="rId2" Type="http://schemas.openxmlformats.org/officeDocument/2006/relationships/chart" Target="../charts/chart11.xml"/><Relationship Id="rId1" Type="http://schemas.openxmlformats.org/officeDocument/2006/relationships/chart" Target="../charts/chart10.xml"/><Relationship Id="rId4" Type="http://schemas.openxmlformats.org/officeDocument/2006/relationships/chart" Target="../charts/chart13.xml"/></Relationships>
</file>

<file path=xl/drawings/_rels/drawing26.xml.rels><?xml version="1.0" encoding="UTF-8" standalone="yes"?>
<Relationships xmlns="http://schemas.openxmlformats.org/package/2006/relationships"><Relationship Id="rId3" Type="http://schemas.openxmlformats.org/officeDocument/2006/relationships/chart" Target="../charts/chart16.xml"/><Relationship Id="rId2" Type="http://schemas.openxmlformats.org/officeDocument/2006/relationships/chart" Target="../charts/chart15.xml"/><Relationship Id="rId1" Type="http://schemas.openxmlformats.org/officeDocument/2006/relationships/chart" Target="../charts/chart14.xml"/><Relationship Id="rId6" Type="http://schemas.openxmlformats.org/officeDocument/2006/relationships/chart" Target="../charts/chart19.xml"/><Relationship Id="rId5" Type="http://schemas.openxmlformats.org/officeDocument/2006/relationships/chart" Target="../charts/chart18.xml"/><Relationship Id="rId4" Type="http://schemas.openxmlformats.org/officeDocument/2006/relationships/chart" Target="../charts/chart17.xml"/></Relationships>
</file>

<file path=xl/drawings/_rels/drawing32.xml.rels><?xml version="1.0" encoding="UTF-8" standalone="yes"?>
<Relationships xmlns="http://schemas.openxmlformats.org/package/2006/relationships"><Relationship Id="rId2" Type="http://schemas.openxmlformats.org/officeDocument/2006/relationships/chart" Target="../charts/chart20.xml"/><Relationship Id="rId1" Type="http://schemas.openxmlformats.org/officeDocument/2006/relationships/image" Target="../media/image4.emf"/></Relationships>
</file>

<file path=xl/drawings/_rels/drawing7.xml.rels><?xml version="1.0" encoding="UTF-8" standalone="yes"?>
<Relationships xmlns="http://schemas.openxmlformats.org/package/2006/relationships"><Relationship Id="rId3" Type="http://schemas.openxmlformats.org/officeDocument/2006/relationships/chart" Target="../charts/chart3.xml"/><Relationship Id="rId2" Type="http://schemas.openxmlformats.org/officeDocument/2006/relationships/chart" Target="../charts/chart2.xml"/><Relationship Id="rId1" Type="http://schemas.openxmlformats.org/officeDocument/2006/relationships/chart" Target="../charts/chart1.xml"/><Relationship Id="rId4" Type="http://schemas.openxmlformats.org/officeDocument/2006/relationships/chart" Target="../charts/chart4.xml"/></Relationships>
</file>

<file path=xl/drawings/drawing1.xml><?xml version="1.0" encoding="utf-8"?>
<xdr:wsDr xmlns:xdr="http://schemas.openxmlformats.org/drawingml/2006/spreadsheetDrawing" xmlns:a="http://schemas.openxmlformats.org/drawingml/2006/main">
  <xdr:oneCellAnchor>
    <xdr:from>
      <xdr:col>6</xdr:col>
      <xdr:colOff>142875</xdr:colOff>
      <xdr:row>12</xdr:row>
      <xdr:rowOff>0</xdr:rowOff>
    </xdr:from>
    <xdr:ext cx="3196003" cy="1494127"/>
    <xdr:sp macro="" textlink="">
      <xdr:nvSpPr>
        <xdr:cNvPr id="2"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editAs="oneCell">
    <xdr:from>
      <xdr:col>2</xdr:col>
      <xdr:colOff>26553</xdr:colOff>
      <xdr:row>1</xdr:row>
      <xdr:rowOff>121039</xdr:rowOff>
    </xdr:from>
    <xdr:to>
      <xdr:col>3</xdr:col>
      <xdr:colOff>1464828</xdr:colOff>
      <xdr:row>3</xdr:row>
      <xdr:rowOff>302014</xdr:rowOff>
    </xdr:to>
    <xdr:pic>
      <xdr:nvPicPr>
        <xdr:cNvPr id="5121"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bwMode="auto">
        <a:xfrm>
          <a:off x="293253" y="216289"/>
          <a:ext cx="2524125" cy="561975"/>
        </a:xfrm>
        <a:prstGeom prst="rect">
          <a:avLst/>
        </a:prstGeom>
        <a:noFill/>
        <a:ln w="1">
          <a:noFill/>
          <a:miter lim="800000"/>
          <a:headEnd/>
          <a:tailEnd type="none" w="med" len="med"/>
        </a:ln>
        <a:effectLst/>
      </xdr:spPr>
    </xdr:pic>
    <xdr:clientData/>
  </xdr:twoCellAnchor>
  <xdr:oneCellAnchor>
    <xdr:from>
      <xdr:col>6</xdr:col>
      <xdr:colOff>142875</xdr:colOff>
      <xdr:row>12</xdr:row>
      <xdr:rowOff>0</xdr:rowOff>
    </xdr:from>
    <xdr:ext cx="3196003" cy="1494127"/>
    <xdr:sp macro="" textlink="">
      <xdr:nvSpPr>
        <xdr:cNvPr id="18" name="Text Box 1"/>
        <xdr:cNvSpPr txBox="1">
          <a:spLocks noChangeArrowheads="1"/>
        </xdr:cNvSpPr>
      </xdr:nvSpPr>
      <xdr:spPr bwMode="auto">
        <a:xfrm>
          <a:off x="2752725" y="1876425"/>
          <a:ext cx="3196003" cy="1494127"/>
        </a:xfrm>
        <a:prstGeom prst="rect">
          <a:avLst/>
        </a:prstGeom>
        <a:noFill/>
        <a:ln w="9525">
          <a:noFill/>
          <a:miter lim="800000"/>
          <a:headEnd/>
          <a:tailEnd/>
        </a:ln>
      </xdr:spPr>
      <xdr:txBody>
        <a:bodyPr wrap="none" lIns="82296" tIns="77724" rIns="0" bIns="0" anchor="t" upright="1">
          <a:spAutoFit/>
        </a:bodyPr>
        <a:lstStyle/>
        <a:p>
          <a:pPr algn="l" rtl="0">
            <a:defRPr sz="1000"/>
          </a:pPr>
          <a:r>
            <a:rPr lang="pt-PT" sz="4800" b="1" i="0" u="none" strike="noStrike" baseline="0">
              <a:solidFill>
                <a:schemeClr val="tx2"/>
              </a:solidFill>
              <a:latin typeface="Arial"/>
              <a:cs typeface="Arial"/>
            </a:rPr>
            <a:t>Boletim </a:t>
          </a:r>
        </a:p>
        <a:p>
          <a:pPr algn="l" rtl="0">
            <a:defRPr sz="1000"/>
          </a:pPr>
          <a:r>
            <a:rPr lang="pt-PT" sz="4800" b="1" i="0" u="none" strike="noStrike" baseline="0">
              <a:solidFill>
                <a:schemeClr val="tx2"/>
              </a:solidFill>
              <a:latin typeface="Arial"/>
              <a:cs typeface="Arial"/>
            </a:rPr>
            <a:t>Estatístico</a:t>
          </a:r>
        </a:p>
      </xdr:txBody>
    </xdr:sp>
    <xdr:clientData/>
  </xdr:oneCellAnchor>
  <xdr:twoCellAnchor>
    <xdr:from>
      <xdr:col>6</xdr:col>
      <xdr:colOff>180976</xdr:colOff>
      <xdr:row>35</xdr:row>
      <xdr:rowOff>76199</xdr:rowOff>
    </xdr:from>
    <xdr:to>
      <xdr:col>9</xdr:col>
      <xdr:colOff>2276475</xdr:colOff>
      <xdr:row>55</xdr:row>
      <xdr:rowOff>47383</xdr:rowOff>
    </xdr:to>
    <xdr:grpSp>
      <xdr:nvGrpSpPr>
        <xdr:cNvPr id="19" name="Grupo 18"/>
        <xdr:cNvGrpSpPr/>
      </xdr:nvGrpSpPr>
      <xdr:grpSpPr>
        <a:xfrm>
          <a:off x="3257551" y="6162674"/>
          <a:ext cx="3676649" cy="3828809"/>
          <a:chOff x="3068960" y="5004048"/>
          <a:chExt cx="3384160" cy="3384160"/>
        </a:xfrm>
      </xdr:grpSpPr>
      <xdr:sp macro="" textlink="">
        <xdr:nvSpPr>
          <xdr:cNvPr id="20" name="Rectângulo 19"/>
          <xdr:cNvSpPr/>
        </xdr:nvSpPr>
        <xdr:spPr>
          <a:xfrm>
            <a:off x="3068960" y="6444208"/>
            <a:ext cx="1944216" cy="1944000"/>
          </a:xfrm>
          <a:prstGeom prst="rect">
            <a:avLst/>
          </a:prstGeom>
          <a:solidFill>
            <a:srgbClr val="66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3429000" y="5004048"/>
            <a:ext cx="1944216" cy="1944216"/>
          </a:xfrm>
          <a:prstGeom prst="rect">
            <a:avLst/>
          </a:prstGeom>
          <a:solidFill>
            <a:srgbClr val="FF99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CaixaDeTexto 32"/>
          <xdr:cNvSpPr txBox="1"/>
        </xdr:nvSpPr>
        <xdr:spPr>
          <a:xfrm>
            <a:off x="3068960" y="7827341"/>
            <a:ext cx="1543371" cy="551035"/>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334C00"/>
                </a:solidFill>
              </a:rPr>
              <a:t>FORMAÇÃO </a:t>
            </a:r>
          </a:p>
          <a:p>
            <a:r>
              <a:rPr lang="pt-PT">
                <a:solidFill>
                  <a:srgbClr val="334C00"/>
                </a:solidFill>
              </a:rPr>
              <a:t>PROFISSIONAL</a:t>
            </a:r>
          </a:p>
        </xdr:txBody>
      </xdr:sp>
      <xdr:sp macro="" textlink="">
        <xdr:nvSpPr>
          <xdr:cNvPr id="23" name="CaixaDeTexto 33"/>
          <xdr:cNvSpPr txBox="1"/>
        </xdr:nvSpPr>
        <xdr:spPr>
          <a:xfrm>
            <a:off x="3429000" y="5004048"/>
            <a:ext cx="114537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r>
              <a:rPr lang="pt-PT">
                <a:solidFill>
                  <a:srgbClr val="9E5E00"/>
                </a:solidFill>
              </a:rPr>
              <a:t>EMPREGO</a:t>
            </a:r>
          </a:p>
        </xdr:txBody>
      </xdr:sp>
      <xdr:sp macro="" textlink="">
        <xdr:nvSpPr>
          <xdr:cNvPr id="24" name="Rectângulo 23"/>
          <xdr:cNvSpPr/>
        </xdr:nvSpPr>
        <xdr:spPr>
          <a:xfrm>
            <a:off x="4509120" y="6084168"/>
            <a:ext cx="1944000" cy="1944216"/>
          </a:xfrm>
          <a:prstGeom prst="rect">
            <a:avLst/>
          </a:prstGeom>
          <a:solidFill>
            <a:srgbClr val="00808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5" name="CaixaDeTexto 31"/>
          <xdr:cNvSpPr txBox="1"/>
        </xdr:nvSpPr>
        <xdr:spPr>
          <a:xfrm>
            <a:off x="5229200" y="6084168"/>
            <a:ext cx="1205138" cy="316837"/>
          </a:xfrm>
          <a:prstGeom prst="rect">
            <a:avLst/>
          </a:prstGeom>
          <a:noFill/>
        </xdr:spPr>
        <xdr:txBody>
          <a:bodyPr wrap="square" rtlCol="0">
            <a:spAutoFit/>
          </a:bodyPr>
          <a:lstStyle>
            <a:defPPr>
              <a:defRPr lang="pt-PT"/>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r"/>
            <a:r>
              <a:rPr lang="pt-PT">
                <a:solidFill>
                  <a:srgbClr val="004846"/>
                </a:solidFill>
              </a:rPr>
              <a:t>TRABALHO</a:t>
            </a:r>
          </a:p>
        </xdr:txBody>
      </xdr:sp>
    </xdr:grpSp>
    <xdr:clientData/>
  </xdr:twoCellAnchor>
</xdr:wsDr>
</file>

<file path=xl/drawings/drawing10.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1.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12.xml><?xml version="1.0" encoding="utf-8"?>
<xdr:wsDr xmlns:xdr="http://schemas.openxmlformats.org/drawingml/2006/spreadsheetDrawing" xmlns:a="http://schemas.openxmlformats.org/drawingml/2006/main">
  <xdr:twoCellAnchor editAs="oneCell">
    <xdr:from>
      <xdr:col>3</xdr:col>
      <xdr:colOff>1181100</xdr:colOff>
      <xdr:row>17</xdr:row>
      <xdr:rowOff>9525</xdr:rowOff>
    </xdr:from>
    <xdr:to>
      <xdr:col>3</xdr:col>
      <xdr:colOff>1438275</xdr:colOff>
      <xdr:row>17</xdr:row>
      <xdr:rowOff>28575</xdr:rowOff>
    </xdr:to>
    <xdr:sp macro="" textlink="">
      <xdr:nvSpPr>
        <xdr:cNvPr id="2" name="Text Box 1"/>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3" name="Text Box 2"/>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4" name="Text Box 3"/>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5" name="Text Box 4"/>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6" name="Text Box 5"/>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7" name="Text Box 6"/>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8" name="Text Box 7"/>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editAs="oneCell">
    <xdr:from>
      <xdr:col>3</xdr:col>
      <xdr:colOff>1181100</xdr:colOff>
      <xdr:row>17</xdr:row>
      <xdr:rowOff>9525</xdr:rowOff>
    </xdr:from>
    <xdr:to>
      <xdr:col>3</xdr:col>
      <xdr:colOff>1438275</xdr:colOff>
      <xdr:row>17</xdr:row>
      <xdr:rowOff>28575</xdr:rowOff>
    </xdr:to>
    <xdr:sp macro="" textlink="">
      <xdr:nvSpPr>
        <xdr:cNvPr id="9" name="Text Box 8"/>
        <xdr:cNvSpPr txBox="1">
          <a:spLocks noChangeArrowheads="1"/>
        </xdr:cNvSpPr>
      </xdr:nvSpPr>
      <xdr:spPr bwMode="auto">
        <a:xfrm>
          <a:off x="1485900" y="2505075"/>
          <a:ext cx="257175" cy="19050"/>
        </a:xfrm>
        <a:prstGeom prst="rect">
          <a:avLst/>
        </a:prstGeom>
        <a:noFill/>
        <a:ln w="9525">
          <a:noFill/>
          <a:miter lim="800000"/>
          <a:headEnd/>
          <a:tailEnd/>
        </a:ln>
      </xdr:spPr>
    </xdr:sp>
    <xdr:clientData/>
  </xdr:twoCellAnchor>
  <xdr:twoCellAnchor>
    <xdr:from>
      <xdr:col>15</xdr:col>
      <xdr:colOff>238125</xdr:colOff>
      <xdr:row>0</xdr:row>
      <xdr:rowOff>0</xdr:rowOff>
    </xdr:from>
    <xdr:to>
      <xdr:col>18</xdr:col>
      <xdr:colOff>11973</xdr:colOff>
      <xdr:row>1</xdr:row>
      <xdr:rowOff>8550</xdr:rowOff>
    </xdr:to>
    <xdr:grpSp>
      <xdr:nvGrpSpPr>
        <xdr:cNvPr id="10" name="Grupo 9"/>
        <xdr:cNvGrpSpPr/>
      </xdr:nvGrpSpPr>
      <xdr:grpSpPr>
        <a:xfrm>
          <a:off x="6238875" y="0"/>
          <a:ext cx="612048" cy="180000"/>
          <a:chOff x="4797152" y="7020272"/>
          <a:chExt cx="612048" cy="180000"/>
        </a:xfrm>
      </xdr:grpSpPr>
      <xdr:sp macro="" textlink="">
        <xdr:nvSpPr>
          <xdr:cNvPr id="11" name="Rectângulo 10"/>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2" name="Rectângulo 11"/>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3" name="Rectângulo 12"/>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4" name="Text Box 1"/>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5" name="Text Box 2"/>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6" name="Text Box 3"/>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7" name="Text Box 4"/>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8" name="Text Box 5"/>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19" name="Text Box 6"/>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0" name="Text Box 7"/>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twoCellAnchor editAs="oneCell">
    <xdr:from>
      <xdr:col>19</xdr:col>
      <xdr:colOff>0</xdr:colOff>
      <xdr:row>22</xdr:row>
      <xdr:rowOff>9525</xdr:rowOff>
    </xdr:from>
    <xdr:to>
      <xdr:col>19</xdr:col>
      <xdr:colOff>0</xdr:colOff>
      <xdr:row>22</xdr:row>
      <xdr:rowOff>28575</xdr:rowOff>
    </xdr:to>
    <xdr:sp macro="" textlink="">
      <xdr:nvSpPr>
        <xdr:cNvPr id="21" name="Text Box 8"/>
        <xdr:cNvSpPr txBox="1">
          <a:spLocks noChangeArrowheads="1"/>
        </xdr:cNvSpPr>
      </xdr:nvSpPr>
      <xdr:spPr bwMode="auto">
        <a:xfrm>
          <a:off x="6905625" y="3295650"/>
          <a:ext cx="0" cy="19050"/>
        </a:xfrm>
        <a:prstGeom prst="rect">
          <a:avLst/>
        </a:prstGeom>
        <a:noFill/>
        <a:ln w="9525">
          <a:noFill/>
          <a:miter lim="800000"/>
          <a:headEnd/>
          <a:tailEnd/>
        </a:ln>
      </xdr:spPr>
    </xdr:sp>
    <xdr:clientData/>
  </xdr:twoCellAnchor>
</xdr:wsDr>
</file>

<file path=xl/drawings/drawing1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392973</xdr:colOff>
      <xdr:row>1</xdr:row>
      <xdr:rowOff>8550</xdr:rowOff>
    </xdr:to>
    <xdr:grpSp>
      <xdr:nvGrpSpPr>
        <xdr:cNvPr id="2" name="Grupo 1"/>
        <xdr:cNvGrpSpPr/>
      </xdr:nvGrpSpPr>
      <xdr:grpSpPr>
        <a:xfrm>
          <a:off x="66675" y="0"/>
          <a:ext cx="63109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4.xml><?xml version="1.0" encoding="utf-8"?>
<xdr:wsDr xmlns:xdr="http://schemas.openxmlformats.org/drawingml/2006/spreadsheetDrawing" xmlns:a="http://schemas.openxmlformats.org/drawingml/2006/main">
  <xdr:twoCellAnchor>
    <xdr:from>
      <xdr:col>9</xdr:col>
      <xdr:colOff>316015</xdr:colOff>
      <xdr:row>0</xdr:row>
      <xdr:rowOff>0</xdr:rowOff>
    </xdr:from>
    <xdr:to>
      <xdr:col>11</xdr:col>
      <xdr:colOff>11973</xdr:colOff>
      <xdr:row>1</xdr:row>
      <xdr:rowOff>8550</xdr:rowOff>
    </xdr:to>
    <xdr:grpSp>
      <xdr:nvGrpSpPr>
        <xdr:cNvPr id="2" name="Grupo 1"/>
        <xdr:cNvGrpSpPr/>
      </xdr:nvGrpSpPr>
      <xdr:grpSpPr>
        <a:xfrm>
          <a:off x="6164365" y="0"/>
          <a:ext cx="629408" cy="170475"/>
          <a:chOff x="4808367" y="7020272"/>
          <a:chExt cx="600833" cy="180000"/>
        </a:xfrm>
      </xdr:grpSpPr>
      <xdr:sp macro="" textlink="">
        <xdr:nvSpPr>
          <xdr:cNvPr id="3" name="Rectângulo 2"/>
          <xdr:cNvSpPr/>
        </xdr:nvSpPr>
        <xdr:spPr>
          <a:xfrm>
            <a:off x="5016250"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305558</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305558</xdr:colOff>
      <xdr:row>1</xdr:row>
      <xdr:rowOff>8550</xdr:rowOff>
    </xdr:to>
    <xdr:grpSp>
      <xdr:nvGrpSpPr>
        <xdr:cNvPr id="6" name="Grupo 5"/>
        <xdr:cNvGrpSpPr/>
      </xdr:nvGrpSpPr>
      <xdr:grpSpPr>
        <a:xfrm>
          <a:off x="66675" y="0"/>
          <a:ext cx="600833" cy="180000"/>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6.xml><?xml version="1.0" encoding="utf-8"?>
<xdr:wsDr xmlns:xdr="http://schemas.openxmlformats.org/drawingml/2006/spreadsheetDrawing" xmlns:a="http://schemas.openxmlformats.org/drawingml/2006/main">
  <xdr:twoCellAnchor>
    <xdr:from>
      <xdr:col>13</xdr:col>
      <xdr:colOff>142875</xdr:colOff>
      <xdr:row>0</xdr:row>
      <xdr:rowOff>0</xdr:rowOff>
    </xdr:from>
    <xdr:to>
      <xdr:col>15</xdr:col>
      <xdr:colOff>10283</xdr:colOff>
      <xdr:row>1</xdr:row>
      <xdr:rowOff>8550</xdr:rowOff>
    </xdr:to>
    <xdr:grpSp>
      <xdr:nvGrpSpPr>
        <xdr:cNvPr id="6" name="Grupo 5"/>
        <xdr:cNvGrpSpPr/>
      </xdr:nvGrpSpPr>
      <xdr:grpSpPr>
        <a:xfrm>
          <a:off x="6160943" y="0"/>
          <a:ext cx="646726" cy="181732"/>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7.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276983</xdr:colOff>
      <xdr:row>1</xdr:row>
      <xdr:rowOff>8550</xdr:rowOff>
    </xdr:to>
    <xdr:grpSp>
      <xdr:nvGrpSpPr>
        <xdr:cNvPr id="2" name="Grupo 1"/>
        <xdr:cNvGrpSpPr/>
      </xdr:nvGrpSpPr>
      <xdr:grpSpPr>
        <a:xfrm>
          <a:off x="666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8.xml><?xml version="1.0" encoding="utf-8"?>
<xdr:wsDr xmlns:xdr="http://schemas.openxmlformats.org/drawingml/2006/spreadsheetDrawing" xmlns:a="http://schemas.openxmlformats.org/drawingml/2006/main">
  <xdr:twoCellAnchor>
    <xdr:from>
      <xdr:col>10</xdr:col>
      <xdr:colOff>28575</xdr:colOff>
      <xdr:row>57</xdr:row>
      <xdr:rowOff>0</xdr:rowOff>
    </xdr:from>
    <xdr:to>
      <xdr:col>16</xdr:col>
      <xdr:colOff>0</xdr:colOff>
      <xdr:row>57</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3"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10</xdr:col>
      <xdr:colOff>28575</xdr:colOff>
      <xdr:row>57</xdr:row>
      <xdr:rowOff>0</xdr:rowOff>
    </xdr:from>
    <xdr:to>
      <xdr:col>16</xdr:col>
      <xdr:colOff>0</xdr:colOff>
      <xdr:row>57</xdr:row>
      <xdr:rowOff>0</xdr:rowOff>
    </xdr:to>
    <xdr:graphicFrame macro="">
      <xdr:nvGraphicFramePr>
        <xdr:cNvPr id="4" name="Chart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3</xdr:col>
      <xdr:colOff>952500</xdr:colOff>
      <xdr:row>57</xdr:row>
      <xdr:rowOff>0</xdr:rowOff>
    </xdr:from>
    <xdr:to>
      <xdr:col>5</xdr:col>
      <xdr:colOff>361950</xdr:colOff>
      <xdr:row>57</xdr:row>
      <xdr:rowOff>0</xdr:rowOff>
    </xdr:to>
    <xdr:graphicFrame macro="">
      <xdr:nvGraphicFramePr>
        <xdr:cNvPr id="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10</xdr:col>
      <xdr:colOff>9525</xdr:colOff>
      <xdr:row>66</xdr:row>
      <xdr:rowOff>52386</xdr:rowOff>
    </xdr:from>
    <xdr:to>
      <xdr:col>16</xdr:col>
      <xdr:colOff>47625</xdr:colOff>
      <xdr:row>78</xdr:row>
      <xdr:rowOff>3175</xdr:rowOff>
    </xdr:to>
    <xdr:graphicFrame macro="">
      <xdr:nvGraphicFramePr>
        <xdr:cNvPr id="6" name="Chart 6"/>
        <xdr:cNvGraphicFramePr>
          <a:graphicFrameLocks noChangeAspect="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15</xdr:col>
      <xdr:colOff>205740</xdr:colOff>
      <xdr:row>0</xdr:row>
      <xdr:rowOff>0</xdr:rowOff>
    </xdr:from>
    <xdr:to>
      <xdr:col>18</xdr:col>
      <xdr:colOff>6646</xdr:colOff>
      <xdr:row>1</xdr:row>
      <xdr:rowOff>6472</xdr:rowOff>
    </xdr:to>
    <xdr:grpSp>
      <xdr:nvGrpSpPr>
        <xdr:cNvPr id="19" name="Grupo 18"/>
        <xdr:cNvGrpSpPr/>
      </xdr:nvGrpSpPr>
      <xdr:grpSpPr>
        <a:xfrm>
          <a:off x="6073140" y="0"/>
          <a:ext cx="639106" cy="181732"/>
          <a:chOff x="4808367" y="7020272"/>
          <a:chExt cx="600833" cy="180000"/>
        </a:xfrm>
      </xdr:grpSpPr>
      <xdr:sp macro="" textlink="">
        <xdr:nvSpPr>
          <xdr:cNvPr id="20" name="Rectângulo 19"/>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2" name="Rectângulo 21"/>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19.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356993</xdr:colOff>
      <xdr:row>1</xdr:row>
      <xdr:rowOff>4740</xdr:rowOff>
    </xdr:to>
    <xdr:grpSp>
      <xdr:nvGrpSpPr>
        <xdr:cNvPr id="2" name="Grupo 1"/>
        <xdr:cNvGrpSpPr/>
      </xdr:nvGrpSpPr>
      <xdr:grpSpPr>
        <a:xfrm>
          <a:off x="66675" y="0"/>
          <a:ext cx="585593" cy="16666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xdr:col>
      <xdr:colOff>0</xdr:colOff>
      <xdr:row>0</xdr:row>
      <xdr:rowOff>0</xdr:rowOff>
    </xdr:from>
    <xdr:to>
      <xdr:col>3</xdr:col>
      <xdr:colOff>356993</xdr:colOff>
      <xdr:row>1</xdr:row>
      <xdr:rowOff>4740</xdr:rowOff>
    </xdr:to>
    <xdr:grpSp>
      <xdr:nvGrpSpPr>
        <xdr:cNvPr id="6" name="Grupo 5"/>
        <xdr:cNvGrpSpPr/>
      </xdr:nvGrpSpPr>
      <xdr:grpSpPr>
        <a:xfrm>
          <a:off x="66675" y="0"/>
          <a:ext cx="585593" cy="166665"/>
          <a:chOff x="4808367" y="7020272"/>
          <a:chExt cx="600833" cy="180000"/>
        </a:xfrm>
      </xdr:grpSpPr>
      <xdr:sp macro="" textlink="">
        <xdr:nvSpPr>
          <xdr:cNvPr id="7" name="Rectângulo 6"/>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5</xdr:col>
      <xdr:colOff>781050</xdr:colOff>
      <xdr:row>0</xdr:row>
      <xdr:rowOff>0</xdr:rowOff>
    </xdr:from>
    <xdr:to>
      <xdr:col>8</xdr:col>
      <xdr:colOff>11973</xdr:colOff>
      <xdr:row>1</xdr:row>
      <xdr:rowOff>8550</xdr:rowOff>
    </xdr:to>
    <xdr:grpSp>
      <xdr:nvGrpSpPr>
        <xdr:cNvPr id="2" name="Grupo 1"/>
        <xdr:cNvGrpSpPr/>
      </xdr:nvGrpSpPr>
      <xdr:grpSpPr>
        <a:xfrm>
          <a:off x="237172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0.xml><?xml version="1.0" encoding="utf-8"?>
<xdr:wsDr xmlns:xdr="http://schemas.openxmlformats.org/drawingml/2006/spreadsheetDrawing" xmlns:a="http://schemas.openxmlformats.org/drawingml/2006/main">
  <xdr:twoCellAnchor>
    <xdr:from>
      <xdr:col>11</xdr:col>
      <xdr:colOff>1476375</xdr:colOff>
      <xdr:row>0</xdr:row>
      <xdr:rowOff>0</xdr:rowOff>
    </xdr:from>
    <xdr:to>
      <xdr:col>13</xdr:col>
      <xdr:colOff>10283</xdr:colOff>
      <xdr:row>1</xdr:row>
      <xdr:rowOff>8550</xdr:rowOff>
    </xdr:to>
    <xdr:grpSp>
      <xdr:nvGrpSpPr>
        <xdr:cNvPr id="2" name="Grupo 1"/>
        <xdr:cNvGrpSpPr/>
      </xdr:nvGrpSpPr>
      <xdr:grpSpPr>
        <a:xfrm>
          <a:off x="6124575" y="0"/>
          <a:ext cx="600833" cy="180000"/>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11</xdr:col>
      <xdr:colOff>19049</xdr:colOff>
      <xdr:row>41</xdr:row>
      <xdr:rowOff>85724</xdr:rowOff>
    </xdr:from>
    <xdr:to>
      <xdr:col>12</xdr:col>
      <xdr:colOff>143995</xdr:colOff>
      <xdr:row>47</xdr:row>
      <xdr:rowOff>65555</xdr:rowOff>
    </xdr:to>
    <xdr:graphicFrame macro="">
      <xdr:nvGraphicFramePr>
        <xdr:cNvPr id="7" name="Chart 24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19050</xdr:colOff>
      <xdr:row>47</xdr:row>
      <xdr:rowOff>123265</xdr:rowOff>
    </xdr:from>
    <xdr:to>
      <xdr:col>12</xdr:col>
      <xdr:colOff>123265</xdr:colOff>
      <xdr:row>64</xdr:row>
      <xdr:rowOff>133656</xdr:rowOff>
    </xdr:to>
    <xdr:graphicFrame macro="">
      <xdr:nvGraphicFramePr>
        <xdr:cNvPr id="8"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11</xdr:col>
      <xdr:colOff>47625</xdr:colOff>
      <xdr:row>4</xdr:row>
      <xdr:rowOff>152400</xdr:rowOff>
    </xdr:from>
    <xdr:to>
      <xdr:col>12</xdr:col>
      <xdr:colOff>114300</xdr:colOff>
      <xdr:row>27</xdr:row>
      <xdr:rowOff>114299</xdr:rowOff>
    </xdr:to>
    <xdr:graphicFrame macro="">
      <xdr:nvGraphicFramePr>
        <xdr:cNvPr id="9" name="Chart 24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xdr:col>
      <xdr:colOff>0</xdr:colOff>
      <xdr:row>30</xdr:row>
      <xdr:rowOff>47625</xdr:rowOff>
    </xdr:from>
    <xdr:to>
      <xdr:col>13</xdr:col>
      <xdr:colOff>1</xdr:colOff>
      <xdr:row>38</xdr:row>
      <xdr:rowOff>83484</xdr:rowOff>
    </xdr:to>
    <xdr:graphicFrame macro="">
      <xdr:nvGraphicFramePr>
        <xdr:cNvPr id="14" name="Chart 18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mc:AlternateContent xmlns:mc="http://schemas.openxmlformats.org/markup-compatibility/2006">
    <mc:Choice xmlns:a14="http://schemas.microsoft.com/office/drawing/2010/main" Requires="a14">
      <xdr:twoCellAnchor editAs="oneCell">
        <xdr:from>
          <xdr:col>4</xdr:col>
          <xdr:colOff>95250</xdr:colOff>
          <xdr:row>29</xdr:row>
          <xdr:rowOff>19050</xdr:rowOff>
        </xdr:from>
        <xdr:to>
          <xdr:col>6</xdr:col>
          <xdr:colOff>152400</xdr:colOff>
          <xdr:row>30</xdr:row>
          <xdr:rowOff>19050</xdr:rowOff>
        </xdr:to>
        <xdr:sp macro="" textlink="">
          <xdr:nvSpPr>
            <xdr:cNvPr id="1025" name="Drop Down 1" hidden="1">
              <a:extLst>
                <a:ext uri="{63B3BB69-23CF-44E3-9099-C40C66FF867C}">
                  <a14:compatExt spid="_x0000_s1025"/>
                </a:ext>
              </a:extLst>
            </xdr:cNvPr>
            <xdr:cNvSpPr/>
          </xdr:nvSpPr>
          <xdr:spPr>
            <a:xfrm>
              <a:off x="0" y="0"/>
              <a:ext cx="0" cy="0"/>
            </a:xfrm>
            <a:prstGeom prst="rect">
              <a:avLst/>
            </a:prstGeom>
          </xdr:spPr>
        </xdr:sp>
        <xdr:clientData/>
      </xdr:twoCellAnchor>
    </mc:Choice>
    <mc:Fallback/>
  </mc:AlternateContent>
</xdr:wsDr>
</file>

<file path=xl/drawings/drawing21.xml><?xml version="1.0" encoding="utf-8"?>
<c:userShapes xmlns:c="http://schemas.openxmlformats.org/drawingml/2006/chart">
  <cdr:relSizeAnchor xmlns:cdr="http://schemas.openxmlformats.org/drawingml/2006/chartDrawing">
    <cdr:from>
      <cdr:x>0.79082</cdr:x>
      <cdr:y>0.20042</cdr:y>
    </cdr:from>
    <cdr:to>
      <cdr:x>0.79082</cdr:x>
      <cdr:y>0.20042</cdr:y>
    </cdr:to>
    <cdr:sp macro="" textlink="">
      <cdr:nvSpPr>
        <cdr:cNvPr id="2087940"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2087941"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0.79082</cdr:x>
      <cdr:y>0.20042</cdr:y>
    </cdr:from>
    <cdr:to>
      <cdr:x>0.79082</cdr:x>
      <cdr:y>0.20042</cdr:y>
    </cdr:to>
    <cdr:sp macro="" textlink="">
      <cdr:nvSpPr>
        <cdr:cNvPr id="2" name="Text Box 4"/>
        <cdr:cNvSpPr txBox="1">
          <a:spLocks xmlns:a="http://schemas.openxmlformats.org/drawingml/2006/main" noChangeArrowheads="1"/>
        </cdr:cNvSpPr>
      </cdr:nvSpPr>
      <cdr:spPr bwMode="auto">
        <a:xfrm xmlns:a="http://schemas.openxmlformats.org/drawingml/2006/main">
          <a:off x="2842096"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0.78401</cdr:x>
      <cdr:y>0.20042</cdr:y>
    </cdr:from>
    <cdr:to>
      <cdr:x>0.78401</cdr:x>
      <cdr:y>0.20042</cdr:y>
    </cdr:to>
    <cdr:sp macro="" textlink="">
      <cdr:nvSpPr>
        <cdr:cNvPr id="3" name="Text Box 5"/>
        <cdr:cNvSpPr txBox="1">
          <a:spLocks xmlns:a="http://schemas.openxmlformats.org/drawingml/2006/main" noChangeArrowheads="1"/>
        </cdr:cNvSpPr>
      </cdr:nvSpPr>
      <cdr:spPr bwMode="auto">
        <a:xfrm xmlns:a="http://schemas.openxmlformats.org/drawingml/2006/main">
          <a:off x="2817627" y="40893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2.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0.77623</cdr:x>
      <cdr:y>0.16477</cdr:y>
    </cdr:from>
    <cdr:to>
      <cdr:x>0.77623</cdr:x>
      <cdr:y>0.16477</cdr:y>
    </cdr:to>
    <cdr:sp macro="" textlink="">
      <cdr:nvSpPr>
        <cdr:cNvPr id="2"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3.xml><?xml version="1.0" encoding="utf-8"?>
<c:userShapes xmlns:c="http://schemas.openxmlformats.org/drawingml/2006/chart">
  <cdr:relSizeAnchor xmlns:cdr="http://schemas.openxmlformats.org/drawingml/2006/chartDrawing">
    <cdr:from>
      <cdr:x>0.77623</cdr:x>
      <cdr:y>0.16477</cdr:y>
    </cdr:from>
    <cdr:to>
      <cdr:x>0.77623</cdr:x>
      <cdr:y>0.16477</cdr:y>
    </cdr:to>
    <cdr:sp macro="" textlink="">
      <cdr:nvSpPr>
        <cdr:cNvPr id="2079751" name="Text Box 7"/>
        <cdr:cNvSpPr txBox="1">
          <a:spLocks xmlns:a="http://schemas.openxmlformats.org/drawingml/2006/main" noChangeArrowheads="1"/>
        </cdr:cNvSpPr>
      </cdr:nvSpPr>
      <cdr:spPr bwMode="auto">
        <a:xfrm xmlns:a="http://schemas.openxmlformats.org/drawingml/2006/main">
          <a:off x="2823161"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0.77039</cdr:x>
      <cdr:y>0.16477</cdr:y>
    </cdr:from>
    <cdr:to>
      <cdr:x>0.77039</cdr:x>
      <cdr:y>0.16477</cdr:y>
    </cdr:to>
    <cdr:sp macro="" textlink="">
      <cdr:nvSpPr>
        <cdr:cNvPr id="2079753" name="Text Box 9"/>
        <cdr:cNvSpPr txBox="1">
          <a:spLocks xmlns:a="http://schemas.openxmlformats.org/drawingml/2006/main" noChangeArrowheads="1"/>
        </cdr:cNvSpPr>
      </cdr:nvSpPr>
      <cdr:spPr bwMode="auto">
        <a:xfrm xmlns:a="http://schemas.openxmlformats.org/drawingml/2006/main">
          <a:off x="2803987" y="408083"/>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userShapes>
</file>

<file path=xl/drawings/drawing24.xml><?xml version="1.0" encoding="utf-8"?>
<c:userShapes xmlns:c="http://schemas.openxmlformats.org/drawingml/2006/chart">
  <cdr:relSizeAnchor xmlns:cdr="http://schemas.openxmlformats.org/drawingml/2006/chartDrawing">
    <cdr:from>
      <cdr:x>0.09159</cdr:x>
      <cdr:y>0.04807</cdr:y>
    </cdr:from>
    <cdr:to>
      <cdr:x>0.09159</cdr:x>
      <cdr:y>0.04807</cdr:y>
    </cdr:to>
    <cdr:sp macro="" textlink="">
      <cdr:nvSpPr>
        <cdr:cNvPr id="1516545" name="Text Box 1"/>
        <cdr:cNvSpPr txBox="1">
          <a:spLocks xmlns:a="http://schemas.openxmlformats.org/drawingml/2006/main" noChangeArrowheads="1"/>
        </cdr:cNvSpPr>
      </cdr:nvSpPr>
      <cdr:spPr bwMode="auto">
        <a:xfrm xmlns:a="http://schemas.openxmlformats.org/drawingml/2006/main">
          <a:off x="788321" y="9842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0.7937</cdr:x>
      <cdr:y>0.18349</cdr:y>
    </cdr:from>
    <cdr:to>
      <cdr:x>0.7937</cdr:x>
      <cdr:y>0.18349</cdr:y>
    </cdr:to>
    <cdr:sp macro="" textlink="">
      <cdr:nvSpPr>
        <cdr:cNvPr id="1516546" name="Text Box 2"/>
        <cdr:cNvSpPr txBox="1">
          <a:spLocks xmlns:a="http://schemas.openxmlformats.org/drawingml/2006/main" noChangeArrowheads="1"/>
        </cdr:cNvSpPr>
      </cdr:nvSpPr>
      <cdr:spPr bwMode="auto">
        <a:xfrm xmlns:a="http://schemas.openxmlformats.org/drawingml/2006/main">
          <a:off x="680716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0.78678</cdr:x>
      <cdr:y>0.18349</cdr:y>
    </cdr:from>
    <cdr:to>
      <cdr:x>0.78678</cdr:x>
      <cdr:y>0.18349</cdr:y>
    </cdr:to>
    <cdr:sp macro="" textlink="">
      <cdr:nvSpPr>
        <cdr:cNvPr id="1516548" name="Text Box 4"/>
        <cdr:cNvSpPr txBox="1">
          <a:spLocks xmlns:a="http://schemas.openxmlformats.org/drawingml/2006/main" noChangeArrowheads="1"/>
        </cdr:cNvSpPr>
      </cdr:nvSpPr>
      <cdr:spPr bwMode="auto">
        <a:xfrm xmlns:a="http://schemas.openxmlformats.org/drawingml/2006/main">
          <a:off x="6747828" y="366697"/>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0.00868</cdr:x>
      <cdr:y>0.90589</cdr:y>
    </cdr:from>
    <cdr:to>
      <cdr:x>0.1159</cdr:x>
      <cdr:y>0.98953</cdr:y>
    </cdr:to>
    <cdr:sp macro="" textlink="">
      <cdr:nvSpPr>
        <cdr:cNvPr id="8" name="Text Box 10"/>
        <cdr:cNvSpPr txBox="1">
          <a:spLocks xmlns:a="http://schemas.openxmlformats.org/drawingml/2006/main" noChangeArrowheads="1"/>
        </cdr:cNvSpPr>
      </cdr:nvSpPr>
      <cdr:spPr bwMode="auto">
        <a:xfrm xmlns:a="http://schemas.openxmlformats.org/drawingml/2006/main">
          <a:off x="54815" y="1318146"/>
          <a:ext cx="677108" cy="121700"/>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rtl="0">
            <a:defRPr sz="1000"/>
          </a:pPr>
          <a:r>
            <a:rPr lang="pt-PT" sz="700" b="0" i="0" u="none" strike="noStrike" baseline="0">
              <a:solidFill>
                <a:schemeClr val="accent1"/>
              </a:solidFill>
              <a:latin typeface="Arial"/>
              <a:cs typeface="Arial"/>
            </a:rPr>
            <a:t>fonte: II/MTSSS.</a:t>
          </a:r>
        </a:p>
      </cdr:txBody>
    </cdr:sp>
  </cdr:relSizeAnchor>
  <cdr:relSizeAnchor xmlns:cdr="http://schemas.openxmlformats.org/drawingml/2006/chartDrawing">
    <cdr:from>
      <cdr:x>0.83718</cdr:x>
      <cdr:y>0.42508</cdr:y>
    </cdr:from>
    <cdr:to>
      <cdr:x>0.83718</cdr:x>
      <cdr:y>0.42508</cdr:y>
    </cdr:to>
    <cdr:sp macro="" textlink="">
      <cdr:nvSpPr>
        <cdr:cNvPr id="2098180"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2098181"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0.83718</cdr:x>
      <cdr:y>0.42508</cdr:y>
    </cdr:from>
    <cdr:to>
      <cdr:x>0.83718</cdr:x>
      <cdr:y>0.42508</cdr:y>
    </cdr:to>
    <cdr:sp macro="" textlink="">
      <cdr:nvSpPr>
        <cdr:cNvPr id="2" name="Text Box 4"/>
        <cdr:cNvSpPr txBox="1">
          <a:spLocks xmlns:a="http://schemas.openxmlformats.org/drawingml/2006/main" noChangeArrowheads="1"/>
        </cdr:cNvSpPr>
      </cdr:nvSpPr>
      <cdr:spPr bwMode="auto">
        <a:xfrm xmlns:a="http://schemas.openxmlformats.org/drawingml/2006/main">
          <a:off x="2028609"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0" tIns="0" rIns="0" bIns="0" anchor="ctr" upright="1"/>
        <a:lstStyle xmlns:a="http://schemas.openxmlformats.org/drawingml/2006/main"/>
        <a:p xmlns:a="http://schemas.openxmlformats.org/drawingml/2006/main">
          <a:pPr algn="r" rtl="0">
            <a:defRPr sz="1000"/>
          </a:pPr>
          <a:r>
            <a:rPr lang="pt-PT" sz="800" b="1" i="0" u="none" strike="noStrike" baseline="0">
              <a:solidFill>
                <a:srgbClr val="333333"/>
              </a:solidFill>
              <a:latin typeface="Arial"/>
              <a:cs typeface="Arial"/>
            </a:rPr>
            <a:t>Valor médio </a:t>
          </a:r>
        </a:p>
        <a:p xmlns:a="http://schemas.openxmlformats.org/drawingml/2006/main">
          <a:pPr algn="r" rtl="0">
            <a:defRPr sz="1000"/>
          </a:pPr>
          <a:r>
            <a:rPr lang="pt-PT" sz="800" b="1" i="0" u="none" strike="noStrike" baseline="0">
              <a:solidFill>
                <a:srgbClr val="333333"/>
              </a:solidFill>
              <a:latin typeface="Arial"/>
              <a:cs typeface="Arial"/>
            </a:rPr>
            <a:t>total  232,3</a:t>
          </a:r>
        </a:p>
      </cdr:txBody>
    </cdr:sp>
  </cdr:relSizeAnchor>
  <cdr:relSizeAnchor xmlns:cdr="http://schemas.openxmlformats.org/drawingml/2006/chartDrawing">
    <cdr:from>
      <cdr:x>0.83382</cdr:x>
      <cdr:y>0.42508</cdr:y>
    </cdr:from>
    <cdr:to>
      <cdr:x>0.83382</cdr:x>
      <cdr:y>0.42508</cdr:y>
    </cdr:to>
    <cdr:sp macro="" textlink="">
      <cdr:nvSpPr>
        <cdr:cNvPr id="3" name="Text Box 5"/>
        <cdr:cNvSpPr txBox="1">
          <a:spLocks xmlns:a="http://schemas.openxmlformats.org/drawingml/2006/main" noChangeArrowheads="1"/>
        </cdr:cNvSpPr>
      </cdr:nvSpPr>
      <cdr:spPr bwMode="auto">
        <a:xfrm xmlns:a="http://schemas.openxmlformats.org/drawingml/2006/main">
          <a:off x="2017570" y="409550"/>
          <a:ext cx="0" cy="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27432" bIns="0" anchor="t" upright="1"/>
        <a:lstStyle xmlns:a="http://schemas.openxmlformats.org/drawingml/2006/main"/>
        <a:p xmlns:a="http://schemas.openxmlformats.org/drawingml/2006/main">
          <a:pPr algn="ctr" rtl="0">
            <a:defRPr sz="1000"/>
          </a:pPr>
          <a:r>
            <a:rPr lang="pt-PT" sz="700" b="1" i="0" u="none" strike="noStrike" baseline="0">
              <a:solidFill>
                <a:srgbClr val="333333"/>
              </a:solidFill>
              <a:latin typeface="Arial"/>
              <a:cs typeface="Arial"/>
            </a:rPr>
            <a:t>Valor médio total 231,2 euros</a:t>
          </a:r>
        </a:p>
      </cdr:txBody>
    </cdr:sp>
  </cdr:relSizeAnchor>
  <cdr:relSizeAnchor xmlns:cdr="http://schemas.openxmlformats.org/drawingml/2006/chartDrawing">
    <cdr:from>
      <cdr:x>0.65921</cdr:x>
      <cdr:y>0.29605</cdr:y>
    </cdr:from>
    <cdr:to>
      <cdr:x>0.75264</cdr:x>
      <cdr:y>0.57605</cdr:y>
    </cdr:to>
    <cdr:sp macro="" textlink="">
      <cdr:nvSpPr>
        <cdr:cNvPr id="10" name="Text Box 5"/>
        <cdr:cNvSpPr txBox="1">
          <a:spLocks xmlns:a="http://schemas.openxmlformats.org/drawingml/2006/main" noChangeArrowheads="1"/>
        </cdr:cNvSpPr>
      </cdr:nvSpPr>
      <cdr:spPr bwMode="auto">
        <a:xfrm xmlns:a="http://schemas.openxmlformats.org/drawingml/2006/main">
          <a:off x="4162961" y="430774"/>
          <a:ext cx="590014" cy="407425"/>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18288" bIns="0" anchor="t" upright="1">
          <a:noAutofit/>
        </a:bodyPr>
        <a:lstStyle xmlns:a="http://schemas.openxmlformats.org/drawingml/2006/main">
          <a:lvl1pPr marL="0" indent="0">
            <a:defRPr sz="1100">
              <a:latin typeface="Franklin Gothic Book"/>
            </a:defRPr>
          </a:lvl1pPr>
          <a:lvl2pPr marL="457200" indent="0">
            <a:defRPr sz="1100">
              <a:latin typeface="Franklin Gothic Book"/>
            </a:defRPr>
          </a:lvl2pPr>
          <a:lvl3pPr marL="914400" indent="0">
            <a:defRPr sz="1100">
              <a:latin typeface="Franklin Gothic Book"/>
            </a:defRPr>
          </a:lvl3pPr>
          <a:lvl4pPr marL="1371600" indent="0">
            <a:defRPr sz="1100">
              <a:latin typeface="Franklin Gothic Book"/>
            </a:defRPr>
          </a:lvl4pPr>
          <a:lvl5pPr marL="1828800" indent="0">
            <a:defRPr sz="1100">
              <a:latin typeface="Franklin Gothic Book"/>
            </a:defRPr>
          </a:lvl5pPr>
          <a:lvl6pPr marL="2286000" indent="0">
            <a:defRPr sz="1100">
              <a:latin typeface="Franklin Gothic Book"/>
            </a:defRPr>
          </a:lvl6pPr>
          <a:lvl7pPr marL="2743200" indent="0">
            <a:defRPr sz="1100">
              <a:latin typeface="Franklin Gothic Book"/>
            </a:defRPr>
          </a:lvl7pPr>
          <a:lvl8pPr marL="3200400" indent="0">
            <a:defRPr sz="1100">
              <a:latin typeface="Franklin Gothic Book"/>
            </a:defRPr>
          </a:lvl8pPr>
          <a:lvl9pPr marL="3657600" indent="0">
            <a:defRPr sz="1100">
              <a:latin typeface="Franklin Gothic Book"/>
            </a:defRPr>
          </a:lvl9pPr>
        </a:lstStyle>
        <a:p xmlns:a="http://schemas.openxmlformats.org/drawingml/2006/main">
          <a:pPr algn="ctr" rtl="0">
            <a:defRPr sz="1000"/>
          </a:pPr>
          <a:r>
            <a:rPr lang="pt-PT" sz="700" b="1" i="0" u="none" strike="noStrike" baseline="0">
              <a:solidFill>
                <a:srgbClr val="525252"/>
              </a:solidFill>
              <a:latin typeface="Arial"/>
              <a:cs typeface="Arial"/>
            </a:rPr>
            <a:t>valor médio total </a:t>
          </a:r>
          <a:br>
            <a:rPr lang="pt-PT" sz="700" b="1" i="0" u="none" strike="noStrike" baseline="0">
              <a:solidFill>
                <a:srgbClr val="525252"/>
              </a:solidFill>
              <a:latin typeface="Arial"/>
              <a:cs typeface="Arial"/>
            </a:rPr>
          </a:br>
          <a:r>
            <a:rPr lang="pt-PT" sz="700" b="0" i="0" u="none" strike="noStrike" baseline="0">
              <a:solidFill>
                <a:srgbClr val="525252"/>
              </a:solidFill>
              <a:latin typeface="Arial"/>
              <a:cs typeface="Arial"/>
            </a:rPr>
            <a:t>(linha) </a:t>
          </a:r>
        </a:p>
      </cdr:txBody>
    </cdr:sp>
  </cdr:relSizeAnchor>
</c:userShapes>
</file>

<file path=xl/drawings/drawing25.xml><?xml version="1.0" encoding="utf-8"?>
<xdr:wsDr xmlns:xdr="http://schemas.openxmlformats.org/drawingml/2006/spreadsheetDrawing" xmlns:a="http://schemas.openxmlformats.org/drawingml/2006/main">
  <xdr:twoCellAnchor>
    <xdr:from>
      <xdr:col>1</xdr:col>
      <xdr:colOff>0</xdr:colOff>
      <xdr:row>0</xdr:row>
      <xdr:rowOff>7922</xdr:rowOff>
    </xdr:from>
    <xdr:to>
      <xdr:col>3</xdr:col>
      <xdr:colOff>346833</xdr:colOff>
      <xdr:row>1</xdr:row>
      <xdr:rowOff>13297</xdr:rowOff>
    </xdr:to>
    <xdr:grpSp>
      <xdr:nvGrpSpPr>
        <xdr:cNvPr id="2" name="Grupo 1"/>
        <xdr:cNvGrpSpPr/>
      </xdr:nvGrpSpPr>
      <xdr:grpSpPr>
        <a:xfrm>
          <a:off x="66675" y="7922"/>
          <a:ext cx="594483" cy="176825"/>
          <a:chOff x="4808367" y="7020272"/>
          <a:chExt cx="600833" cy="180000"/>
        </a:xfrm>
      </xdr:grpSpPr>
      <xdr:sp macro="" textlink="">
        <xdr:nvSpPr>
          <xdr:cNvPr id="3" name="Rectângulo 2"/>
          <xdr:cNvSpPr/>
        </xdr:nvSpPr>
        <xdr:spPr>
          <a:xfrm>
            <a:off x="501625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4808367"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26.xml><?xml version="1.0" encoding="utf-8"?>
<xdr:wsDr xmlns:xdr="http://schemas.openxmlformats.org/drawingml/2006/spreadsheetDrawing" xmlns:a="http://schemas.openxmlformats.org/drawingml/2006/main">
  <xdr:twoCellAnchor>
    <xdr:from>
      <xdr:col>8</xdr:col>
      <xdr:colOff>133350</xdr:colOff>
      <xdr:row>6</xdr:row>
      <xdr:rowOff>47625</xdr:rowOff>
    </xdr:from>
    <xdr:to>
      <xdr:col>8</xdr:col>
      <xdr:colOff>133350</xdr:colOff>
      <xdr:row>73</xdr:row>
      <xdr:rowOff>0</xdr:rowOff>
    </xdr:to>
    <xdr:sp macro="" textlink="">
      <xdr:nvSpPr>
        <xdr:cNvPr id="2"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3"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4"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5" name="Grupo 4"/>
        <xdr:cNvGrpSpPr/>
      </xdr:nvGrpSpPr>
      <xdr:grpSpPr>
        <a:xfrm>
          <a:off x="6115050" y="0"/>
          <a:ext cx="650148" cy="180000"/>
          <a:chOff x="4797152" y="7020272"/>
          <a:chExt cx="612048" cy="180000"/>
        </a:xfrm>
      </xdr:grpSpPr>
      <xdr:sp macro="" textlink="">
        <xdr:nvSpPr>
          <xdr:cNvPr id="6" name="Rectângulo 5"/>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7" name="Rectângulo 6"/>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133350</xdr:colOff>
      <xdr:row>6</xdr:row>
      <xdr:rowOff>47625</xdr:rowOff>
    </xdr:from>
    <xdr:to>
      <xdr:col>8</xdr:col>
      <xdr:colOff>133350</xdr:colOff>
      <xdr:row>73</xdr:row>
      <xdr:rowOff>0</xdr:rowOff>
    </xdr:to>
    <xdr:sp macro="" textlink="">
      <xdr:nvSpPr>
        <xdr:cNvPr id="9" name="Line 3"/>
        <xdr:cNvSpPr>
          <a:spLocks noChangeShapeType="1"/>
        </xdr:cNvSpPr>
      </xdr:nvSpPr>
      <xdr:spPr bwMode="auto">
        <a:xfrm>
          <a:off x="3781425" y="866775"/>
          <a:ext cx="0" cy="9839325"/>
        </a:xfrm>
        <a:prstGeom prst="line">
          <a:avLst/>
        </a:prstGeom>
        <a:noFill/>
        <a:ln w="9525">
          <a:noFill/>
          <a:round/>
          <a:headEnd/>
          <a:tailEnd/>
        </a:ln>
      </xdr:spPr>
    </xdr:sp>
    <xdr:clientData/>
  </xdr:twoCellAnchor>
  <xdr:twoCellAnchor>
    <xdr:from>
      <xdr:col>8</xdr:col>
      <xdr:colOff>38100</xdr:colOff>
      <xdr:row>8</xdr:row>
      <xdr:rowOff>0</xdr:rowOff>
    </xdr:from>
    <xdr:to>
      <xdr:col>8</xdr:col>
      <xdr:colOff>38100</xdr:colOff>
      <xdr:row>35</xdr:row>
      <xdr:rowOff>76200</xdr:rowOff>
    </xdr:to>
    <xdr:sp macro="" textlink="">
      <xdr:nvSpPr>
        <xdr:cNvPr id="10"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1"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2" name="Grupo 11"/>
        <xdr:cNvGrpSpPr/>
      </xdr:nvGrpSpPr>
      <xdr:grpSpPr>
        <a:xfrm>
          <a:off x="6115050" y="0"/>
          <a:ext cx="650148" cy="180000"/>
          <a:chOff x="4797152" y="7020272"/>
          <a:chExt cx="612048" cy="180000"/>
        </a:xfrm>
      </xdr:grpSpPr>
      <xdr:sp macro="" textlink="">
        <xdr:nvSpPr>
          <xdr:cNvPr id="13" name="Rectângulo 1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4" name="Rectângulo 1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5" name="Rectângulo 1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8</xdr:col>
      <xdr:colOff>38100</xdr:colOff>
      <xdr:row>8</xdr:row>
      <xdr:rowOff>0</xdr:rowOff>
    </xdr:from>
    <xdr:to>
      <xdr:col>8</xdr:col>
      <xdr:colOff>38100</xdr:colOff>
      <xdr:row>35</xdr:row>
      <xdr:rowOff>76200</xdr:rowOff>
    </xdr:to>
    <xdr:sp macro="" textlink="">
      <xdr:nvSpPr>
        <xdr:cNvPr id="16" name="Line 4"/>
        <xdr:cNvSpPr>
          <a:spLocks noChangeShapeType="1"/>
        </xdr:cNvSpPr>
      </xdr:nvSpPr>
      <xdr:spPr bwMode="auto">
        <a:xfrm>
          <a:off x="3686175" y="1038225"/>
          <a:ext cx="0" cy="4162425"/>
        </a:xfrm>
        <a:prstGeom prst="line">
          <a:avLst/>
        </a:prstGeom>
        <a:noFill/>
        <a:ln w="9525">
          <a:noFill/>
          <a:round/>
          <a:headEnd/>
          <a:tailEnd/>
        </a:ln>
      </xdr:spPr>
    </xdr:sp>
    <xdr:clientData/>
  </xdr:twoCellAnchor>
  <xdr:twoCellAnchor>
    <xdr:from>
      <xdr:col>7</xdr:col>
      <xdr:colOff>0</xdr:colOff>
      <xdr:row>13</xdr:row>
      <xdr:rowOff>95250</xdr:rowOff>
    </xdr:from>
    <xdr:to>
      <xdr:col>7</xdr:col>
      <xdr:colOff>0</xdr:colOff>
      <xdr:row>69</xdr:row>
      <xdr:rowOff>85725</xdr:rowOff>
    </xdr:to>
    <xdr:sp macro="" textlink="">
      <xdr:nvSpPr>
        <xdr:cNvPr id="17" name="Line 9"/>
        <xdr:cNvSpPr>
          <a:spLocks noChangeShapeType="1"/>
        </xdr:cNvSpPr>
      </xdr:nvSpPr>
      <xdr:spPr bwMode="auto">
        <a:xfrm>
          <a:off x="3333750" y="1981200"/>
          <a:ext cx="0" cy="8105775"/>
        </a:xfrm>
        <a:prstGeom prst="line">
          <a:avLst/>
        </a:prstGeom>
        <a:noFill/>
        <a:ln w="9525">
          <a:noFill/>
          <a:round/>
          <a:headEnd/>
          <a:tailEnd/>
        </a:ln>
      </xdr:spPr>
    </xdr:sp>
    <xdr:clientData/>
  </xdr:twoCellAnchor>
  <xdr:twoCellAnchor>
    <xdr:from>
      <xdr:col>15</xdr:col>
      <xdr:colOff>190500</xdr:colOff>
      <xdr:row>0</xdr:row>
      <xdr:rowOff>0</xdr:rowOff>
    </xdr:from>
    <xdr:to>
      <xdr:col>18</xdr:col>
      <xdr:colOff>11973</xdr:colOff>
      <xdr:row>1</xdr:row>
      <xdr:rowOff>8550</xdr:rowOff>
    </xdr:to>
    <xdr:grpSp>
      <xdr:nvGrpSpPr>
        <xdr:cNvPr id="18" name="Grupo 17"/>
        <xdr:cNvGrpSpPr/>
      </xdr:nvGrpSpPr>
      <xdr:grpSpPr>
        <a:xfrm>
          <a:off x="6115050" y="0"/>
          <a:ext cx="6501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7</xdr:col>
      <xdr:colOff>0</xdr:colOff>
      <xdr:row>35</xdr:row>
      <xdr:rowOff>0</xdr:rowOff>
    </xdr:from>
    <xdr:to>
      <xdr:col>16</xdr:col>
      <xdr:colOff>304800</xdr:colOff>
      <xdr:row>48</xdr:row>
      <xdr:rowOff>0</xdr:rowOff>
    </xdr:to>
    <xdr:graphicFrame macro="">
      <xdr:nvGraphicFramePr>
        <xdr:cNvPr id="22" name="Chart 6"/>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123825</xdr:colOff>
      <xdr:row>14</xdr:row>
      <xdr:rowOff>0</xdr:rowOff>
    </xdr:from>
    <xdr:to>
      <xdr:col>6</xdr:col>
      <xdr:colOff>266700</xdr:colOff>
      <xdr:row>27</xdr:row>
      <xdr:rowOff>38100</xdr:rowOff>
    </xdr:to>
    <xdr:graphicFrame macro="">
      <xdr:nvGraphicFramePr>
        <xdr:cNvPr id="23"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7</xdr:col>
      <xdr:colOff>0</xdr:colOff>
      <xdr:row>56</xdr:row>
      <xdr:rowOff>19202</xdr:rowOff>
    </xdr:from>
    <xdr:to>
      <xdr:col>16</xdr:col>
      <xdr:colOff>304800</xdr:colOff>
      <xdr:row>68</xdr:row>
      <xdr:rowOff>114452</xdr:rowOff>
    </xdr:to>
    <xdr:graphicFrame macro="">
      <xdr:nvGraphicFramePr>
        <xdr:cNvPr id="24"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0</xdr:colOff>
      <xdr:row>14</xdr:row>
      <xdr:rowOff>19050</xdr:rowOff>
    </xdr:from>
    <xdr:to>
      <xdr:col>17</xdr:col>
      <xdr:colOff>19050</xdr:colOff>
      <xdr:row>27</xdr:row>
      <xdr:rowOff>57150</xdr:rowOff>
    </xdr:to>
    <xdr:graphicFrame macro="">
      <xdr:nvGraphicFramePr>
        <xdr:cNvPr id="25" name="Chart 5"/>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xdr:col>
      <xdr:colOff>76200</xdr:colOff>
      <xdr:row>56</xdr:row>
      <xdr:rowOff>19202</xdr:rowOff>
    </xdr:from>
    <xdr:to>
      <xdr:col>6</xdr:col>
      <xdr:colOff>266700</xdr:colOff>
      <xdr:row>68</xdr:row>
      <xdr:rowOff>104927</xdr:rowOff>
    </xdr:to>
    <xdr:graphicFrame macro="">
      <xdr:nvGraphicFramePr>
        <xdr:cNvPr id="26" name="Chart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xdr:col>
      <xdr:colOff>95250</xdr:colOff>
      <xdr:row>35</xdr:row>
      <xdr:rowOff>0</xdr:rowOff>
    </xdr:from>
    <xdr:to>
      <xdr:col>6</xdr:col>
      <xdr:colOff>266700</xdr:colOff>
      <xdr:row>48</xdr:row>
      <xdr:rowOff>0</xdr:rowOff>
    </xdr:to>
    <xdr:graphicFrame macro="">
      <xdr:nvGraphicFramePr>
        <xdr:cNvPr id="27" name="Chart 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wsDr>
</file>

<file path=xl/drawings/drawing27.xml><?xml version="1.0" encoding="utf-8"?>
<c:userShapes xmlns:c="http://schemas.openxmlformats.org/drawingml/2006/chart">
  <cdr:relSizeAnchor xmlns:cdr="http://schemas.openxmlformats.org/drawingml/2006/chartDrawing">
    <cdr:from>
      <cdr:x>0.34755</cdr:x>
      <cdr:y>0.28885</cdr:y>
    </cdr:from>
    <cdr:to>
      <cdr:x>0.80275</cdr:x>
      <cdr:y>0.51976</cdr:y>
    </cdr:to>
    <cdr:sp macro="" textlink="">
      <cdr:nvSpPr>
        <cdr:cNvPr id="1890305" name="Text Box 1"/>
        <cdr:cNvSpPr txBox="1">
          <a:spLocks xmlns:a="http://schemas.openxmlformats.org/drawingml/2006/main" noChangeArrowheads="1"/>
        </cdr:cNvSpPr>
      </cdr:nvSpPr>
      <cdr:spPr bwMode="auto">
        <a:xfrm xmlns:a="http://schemas.openxmlformats.org/drawingml/2006/main">
          <a:off x="1095760" y="500734"/>
          <a:ext cx="1435144" cy="40029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…perspetivas de evolução do desemprego nos próximos 12 meses (mm3m )</a:t>
          </a:r>
        </a:p>
      </cdr:txBody>
    </cdr:sp>
  </cdr:relSizeAnchor>
  <cdr:relSizeAnchor xmlns:cdr="http://schemas.openxmlformats.org/drawingml/2006/chartDrawing">
    <cdr:from>
      <cdr:x>0.7254</cdr:x>
      <cdr:y>0.5683</cdr:y>
    </cdr:from>
    <cdr:to>
      <cdr:x>0.97883</cdr:x>
      <cdr:y>0.76612</cdr:y>
    </cdr:to>
    <cdr:sp macro="" textlink="">
      <cdr:nvSpPr>
        <cdr:cNvPr id="1890306" name="Text Box 2"/>
        <cdr:cNvSpPr txBox="1">
          <a:spLocks xmlns:a="http://schemas.openxmlformats.org/drawingml/2006/main" noChangeArrowheads="1"/>
        </cdr:cNvSpPr>
      </cdr:nvSpPr>
      <cdr:spPr bwMode="auto">
        <a:xfrm xmlns:a="http://schemas.openxmlformats.org/drawingml/2006/main">
          <a:off x="2273208" y="985170"/>
          <a:ext cx="794180" cy="342931"/>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700" b="0" i="0" u="none" strike="noStrike" baseline="0">
              <a:solidFill>
                <a:schemeClr val="tx2"/>
              </a:solidFill>
              <a:latin typeface="Arial"/>
              <a:cs typeface="Arial"/>
            </a:rPr>
            <a:t>…indicador de confiança (mm3m)</a:t>
          </a:r>
        </a:p>
      </cdr:txBody>
    </cdr:sp>
  </cdr:relSizeAnchor>
  <cdr:relSizeAnchor xmlns:cdr="http://schemas.openxmlformats.org/drawingml/2006/chartDrawing">
    <cdr:from>
      <cdr:x>0.0157</cdr:x>
      <cdr:y>0.92713</cdr:y>
    </cdr:from>
    <cdr:to>
      <cdr:x>0.98503</cdr:x>
      <cdr:y>0.99827</cdr:y>
    </cdr:to>
    <cdr:sp macro="" textlink="">
      <cdr:nvSpPr>
        <cdr:cNvPr id="1890307" name="Text Box 3"/>
        <cdr:cNvSpPr txBox="1">
          <a:spLocks xmlns:a="http://schemas.openxmlformats.org/drawingml/2006/main" noChangeArrowheads="1"/>
        </cdr:cNvSpPr>
      </cdr:nvSpPr>
      <cdr:spPr bwMode="auto">
        <a:xfrm xmlns:a="http://schemas.openxmlformats.org/drawingml/2006/main">
          <a:off x="49199" y="1607231"/>
          <a:ext cx="3037614" cy="123324"/>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28.xml><?xml version="1.0" encoding="utf-8"?>
<c:userShapes xmlns:c="http://schemas.openxmlformats.org/drawingml/2006/chart">
  <cdr:relSizeAnchor xmlns:cdr="http://schemas.openxmlformats.org/drawingml/2006/chartDrawing">
    <cdr:from>
      <cdr:x>0.01643</cdr:x>
      <cdr:y>0.9159</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51487" y="1550869"/>
          <a:ext cx="3035326" cy="120478"/>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0.01497</cdr:x>
      <cdr:y>0.07044</cdr:y>
    </cdr:from>
    <cdr:to>
      <cdr:x>0.13002</cdr:x>
      <cdr:y>0.13348</cdr:y>
    </cdr:to>
    <cdr:sp macro="" textlink="">
      <cdr:nvSpPr>
        <cdr:cNvPr id="1892354" name="Text Box 2"/>
        <cdr:cNvSpPr txBox="1">
          <a:spLocks xmlns:a="http://schemas.openxmlformats.org/drawingml/2006/main" noChangeArrowheads="1"/>
        </cdr:cNvSpPr>
      </cdr:nvSpPr>
      <cdr:spPr bwMode="auto">
        <a:xfrm xmlns:a="http://schemas.openxmlformats.org/drawingml/2006/main">
          <a:off x="46912" y="11942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userShapes>
</file>

<file path=xl/drawings/drawing29.xml><?xml version="1.0" encoding="utf-8"?>
<c:userShapes xmlns:c="http://schemas.openxmlformats.org/drawingml/2006/chart">
  <cdr:relSizeAnchor xmlns:cdr="http://schemas.openxmlformats.org/drawingml/2006/chartDrawing">
    <cdr:from>
      <cdr:x>0.01484</cdr:x>
      <cdr:y>0.93011</cdr:y>
    </cdr:from>
    <cdr:to>
      <cdr:x>0.4139</cdr:x>
      <cdr:y>1</cdr:y>
    </cdr:to>
    <cdr:sp macro="" textlink="">
      <cdr:nvSpPr>
        <cdr:cNvPr id="1889282" name="Text Box 2"/>
        <cdr:cNvSpPr txBox="1">
          <a:spLocks xmlns:a="http://schemas.openxmlformats.org/drawingml/2006/main" noChangeArrowheads="1"/>
        </cdr:cNvSpPr>
      </cdr:nvSpPr>
      <cdr:spPr bwMode="auto">
        <a:xfrm xmlns:a="http://schemas.openxmlformats.org/drawingml/2006/main">
          <a:off x="46788" y="1647825"/>
          <a:ext cx="1258137" cy="1238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a:t>
          </a:r>
          <a:r>
            <a:rPr lang="pt-PT" sz="600" b="0" i="0" u="none" strike="noStrike" baseline="0">
              <a:solidFill>
                <a:srgbClr val="008000"/>
              </a:solidFill>
              <a:latin typeface="Arial"/>
              <a:cs typeface="Arial"/>
            </a:rPr>
            <a:t>.    </a:t>
          </a:r>
        </a:p>
      </cdr:txBody>
    </cdr:sp>
  </cdr:relSizeAnchor>
  <cdr:relSizeAnchor xmlns:cdr="http://schemas.openxmlformats.org/drawingml/2006/chartDrawing">
    <cdr:from>
      <cdr:x>0.79518</cdr:x>
      <cdr:y>0.3371</cdr:y>
    </cdr:from>
    <cdr:to>
      <cdr:x>0.85241</cdr:x>
      <cdr:y>0.37097</cdr:y>
    </cdr:to>
    <cdr:sp macro="" textlink="">
      <cdr:nvSpPr>
        <cdr:cNvPr id="4" name="Conexão recta unidireccional 3"/>
        <cdr:cNvSpPr/>
      </cdr:nvSpPr>
      <cdr:spPr>
        <a:xfrm xmlns:a="http://schemas.openxmlformats.org/drawingml/2006/main" flipH="1" flipV="1">
          <a:off x="2514599" y="597226"/>
          <a:ext cx="180975" cy="59998"/>
        </a:xfrm>
        <a:prstGeom xmlns:a="http://schemas.openxmlformats.org/drawingml/2006/main" prst="straightConnector1">
          <a:avLst/>
        </a:prstGeom>
        <a:ln xmlns:a="http://schemas.openxmlformats.org/drawingml/2006/main">
          <a:tailEnd type="triangle"/>
        </a:ln>
      </cdr:spPr>
      <cdr:style>
        <a:lnRef xmlns:a="http://schemas.openxmlformats.org/drawingml/2006/main" idx="1">
          <a:schemeClr val="accent1"/>
        </a:lnRef>
        <a:fillRef xmlns:a="http://schemas.openxmlformats.org/drawingml/2006/main" idx="0">
          <a:schemeClr val="accent1"/>
        </a:fillRef>
        <a:effectRef xmlns:a="http://schemas.openxmlformats.org/drawingml/2006/main" idx="0">
          <a:schemeClr val="accent1"/>
        </a:effectRef>
        <a:fontRef xmlns:a="http://schemas.openxmlformats.org/drawingml/2006/main" idx="minor">
          <a:schemeClr val="tx1"/>
        </a:fontRef>
      </cdr:style>
      <cdr:txBody>
        <a:bodyPr xmlns:a="http://schemas.openxmlformats.org/drawingml/2006/main" vertOverflow="clip"/>
        <a:lstStyle xmlns:a="http://schemas.openxmlformats.org/drawingml/2006/main"/>
        <a:p xmlns:a="http://schemas.openxmlformats.org/drawingml/2006/main">
          <a:endParaRPr lang="pt-PT"/>
        </a:p>
      </cdr:txBody>
    </cdr:sp>
  </cdr:relSizeAnchor>
</c:userShapes>
</file>

<file path=xl/drawings/drawing3.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240573</xdr:colOff>
      <xdr:row>1</xdr:row>
      <xdr:rowOff>8550</xdr:rowOff>
    </xdr:to>
    <xdr:grpSp>
      <xdr:nvGrpSpPr>
        <xdr:cNvPr id="2" name="Grupo 1"/>
        <xdr:cNvGrpSpPr/>
      </xdr:nvGrpSpPr>
      <xdr:grpSpPr>
        <a:xfrm>
          <a:off x="66675"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0.xml><?xml version="1.0" encoding="utf-8"?>
<c:userShapes xmlns:c="http://schemas.openxmlformats.org/drawingml/2006/chart">
  <cdr:relSizeAnchor xmlns:cdr="http://schemas.openxmlformats.org/drawingml/2006/chartDrawing">
    <cdr:from>
      <cdr:x>0.01479</cdr:x>
      <cdr:y>0.91736</cdr:y>
    </cdr:from>
    <cdr:to>
      <cdr:x>0.94979</cdr:x>
      <cdr:y>0.98886</cdr:y>
    </cdr:to>
    <cdr:sp macro="" textlink="">
      <cdr:nvSpPr>
        <cdr:cNvPr id="1891329" name="Text Box 1"/>
        <cdr:cNvSpPr txBox="1">
          <a:spLocks xmlns:a="http://schemas.openxmlformats.org/drawingml/2006/main" noChangeArrowheads="1"/>
        </cdr:cNvSpPr>
      </cdr:nvSpPr>
      <cdr:spPr bwMode="auto">
        <a:xfrm xmlns:a="http://schemas.openxmlformats.org/drawingml/2006/main">
          <a:off x="47757" y="1546599"/>
          <a:ext cx="3019091" cy="120543"/>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IEFP, Informação Mensal. </a:t>
          </a:r>
        </a:p>
      </cdr:txBody>
    </cdr:sp>
  </cdr:relSizeAnchor>
  <cdr:relSizeAnchor xmlns:cdr="http://schemas.openxmlformats.org/drawingml/2006/chartDrawing">
    <cdr:from>
      <cdr:x>0.01479</cdr:x>
      <cdr:y>0.06599</cdr:y>
    </cdr:from>
    <cdr:to>
      <cdr:x>0.12645</cdr:x>
      <cdr:y>0.12939</cdr:y>
    </cdr:to>
    <cdr:sp macro="" textlink="">
      <cdr:nvSpPr>
        <cdr:cNvPr id="1891330" name="Text Box 2"/>
        <cdr:cNvSpPr txBox="1">
          <a:spLocks xmlns:a="http://schemas.openxmlformats.org/drawingml/2006/main" noChangeArrowheads="1"/>
        </cdr:cNvSpPr>
      </cdr:nvSpPr>
      <cdr:spPr bwMode="auto">
        <a:xfrm xmlns:a="http://schemas.openxmlformats.org/drawingml/2006/main">
          <a:off x="47757" y="111250"/>
          <a:ext cx="360548" cy="106889"/>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none" lIns="18288" tIns="18288" rIns="0" bIns="0" anchor="t" upright="1">
          <a:spAutoFit/>
        </a:bodyPr>
        <a:lstStyle xmlns:a="http://schemas.openxmlformats.org/drawingml/2006/main"/>
        <a:p xmlns:a="http://schemas.openxmlformats.org/drawingml/2006/main">
          <a:pPr algn="l" rtl="0">
            <a:defRPr sz="1000"/>
          </a:pPr>
          <a:r>
            <a:rPr lang="pt-PT" sz="600" b="0" i="0" u="none" strike="noStrike" baseline="0">
              <a:solidFill>
                <a:srgbClr val="008000"/>
              </a:solidFill>
              <a:latin typeface="Arial"/>
              <a:cs typeface="Arial"/>
            </a:rPr>
            <a:t>(</a:t>
          </a:r>
          <a:r>
            <a:rPr lang="pt-PT" sz="600" b="0" i="0" u="none" strike="noStrike" baseline="0">
              <a:solidFill>
                <a:schemeClr val="tx2"/>
              </a:solidFill>
              <a:latin typeface="Arial"/>
              <a:cs typeface="Arial"/>
            </a:rPr>
            <a:t>milhares</a:t>
          </a:r>
          <a:r>
            <a:rPr lang="pt-PT" sz="600" b="0" i="0" u="none" strike="noStrike" baseline="0">
              <a:solidFill>
                <a:srgbClr val="008000"/>
              </a:solidFill>
              <a:latin typeface="Arial"/>
              <a:cs typeface="Arial"/>
            </a:rPr>
            <a:t>)</a:t>
          </a:r>
        </a:p>
      </cdr:txBody>
    </cdr:sp>
  </cdr:relSizeAnchor>
  <cdr:relSizeAnchor xmlns:cdr="http://schemas.openxmlformats.org/drawingml/2006/chartDrawing">
    <cdr:from>
      <cdr:x>0.89941</cdr:x>
      <cdr:y>0.06622</cdr:y>
    </cdr:from>
    <cdr:to>
      <cdr:x>0.95401</cdr:x>
      <cdr:y>0.15254</cdr:y>
    </cdr:to>
    <cdr:sp macro="" textlink="">
      <cdr:nvSpPr>
        <cdr:cNvPr id="1891331" name="Text Box 3"/>
        <cdr:cNvSpPr txBox="1">
          <a:spLocks xmlns:a="http://schemas.openxmlformats.org/drawingml/2006/main" noChangeArrowheads="1"/>
        </cdr:cNvSpPr>
      </cdr:nvSpPr>
      <cdr:spPr bwMode="auto">
        <a:xfrm xmlns:a="http://schemas.openxmlformats.org/drawingml/2006/main">
          <a:off x="2895599" y="111641"/>
          <a:ext cx="175787" cy="145534"/>
        </a:xfrm>
        <a:prstGeom xmlns:a="http://schemas.openxmlformats.org/drawingml/2006/main" prst="rect">
          <a:avLst/>
        </a:prstGeom>
        <a:noFill xmlns:a="http://schemas.openxmlformats.org/drawingml/2006/main"/>
        <a:ln xmlns:a="http://schemas.openxmlformats.org/drawingml/2006/main" w="9525" algn="ctr">
          <a:noFill/>
          <a:miter lim="800000"/>
          <a:headEnd/>
          <a:tailEnd/>
        </a:ln>
        <a:effectLst xmlns:a="http://schemas.openxmlformats.org/drawingml/2006/main"/>
      </cdr:spPr>
      <cdr:txBody>
        <a:bodyPr xmlns:a="http://schemas.openxmlformats.org/drawingml/2006/main" wrap="square" lIns="18288" tIns="18288" rIns="0" bIns="0" anchor="t" upright="1">
          <a:noAutofit/>
        </a:bodyPr>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a:t>
          </a:r>
        </a:p>
      </cdr:txBody>
    </cdr:sp>
  </cdr:relSizeAnchor>
</c:userShapes>
</file>

<file path=xl/drawings/drawing31.xml><?xml version="1.0" encoding="utf-8"?>
<c:userShapes xmlns:c="http://schemas.openxmlformats.org/drawingml/2006/chart">
  <cdr:relSizeAnchor xmlns:cdr="http://schemas.openxmlformats.org/drawingml/2006/chartDrawing">
    <cdr:from>
      <cdr:x>0.77204</cdr:x>
      <cdr:y>0.14835</cdr:y>
    </cdr:from>
    <cdr:to>
      <cdr:x>0.81155</cdr:x>
      <cdr:y>0.22527</cdr:y>
    </cdr:to>
    <cdr:sp macro="" textlink="">
      <cdr:nvSpPr>
        <cdr:cNvPr id="1888257" name="Line 1"/>
        <cdr:cNvSpPr>
          <a:spLocks xmlns:a="http://schemas.openxmlformats.org/drawingml/2006/main" noChangeShapeType="1"/>
        </cdr:cNvSpPr>
      </cdr:nvSpPr>
      <cdr:spPr bwMode="auto">
        <a:xfrm xmlns:a="http://schemas.openxmlformats.org/drawingml/2006/main" flipH="1">
          <a:off x="2419350" y="257175"/>
          <a:ext cx="123824" cy="133350"/>
        </a:xfrm>
        <a:prstGeom xmlns:a="http://schemas.openxmlformats.org/drawingml/2006/main" prst="line">
          <a:avLst/>
        </a:prstGeom>
        <a:noFill xmlns:a="http://schemas.openxmlformats.org/drawingml/2006/main"/>
        <a:ln xmlns:a="http://schemas.openxmlformats.org/drawingml/2006/main" w="9525">
          <a:solidFill>
            <a:schemeClr val="tx1"/>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0.19068</cdr:x>
      <cdr:y>0.18537</cdr:y>
    </cdr:from>
    <cdr:to>
      <cdr:x>0.23827</cdr:x>
      <cdr:y>0.26702</cdr:y>
    </cdr:to>
    <cdr:sp macro="" textlink="">
      <cdr:nvSpPr>
        <cdr:cNvPr id="1888258" name="Line 2"/>
        <cdr:cNvSpPr>
          <a:spLocks xmlns:a="http://schemas.openxmlformats.org/drawingml/2006/main" noChangeShapeType="1"/>
        </cdr:cNvSpPr>
      </cdr:nvSpPr>
      <cdr:spPr bwMode="auto">
        <a:xfrm xmlns:a="http://schemas.openxmlformats.org/drawingml/2006/main" flipH="1">
          <a:off x="610268" y="321352"/>
          <a:ext cx="152307" cy="141544"/>
        </a:xfrm>
        <a:prstGeom xmlns:a="http://schemas.openxmlformats.org/drawingml/2006/main" prst="line">
          <a:avLst/>
        </a:prstGeom>
        <a:noFill xmlns:a="http://schemas.openxmlformats.org/drawingml/2006/main"/>
        <a:ln xmlns:a="http://schemas.openxmlformats.org/drawingml/2006/main" w="9525">
          <a:solidFill>
            <a:schemeClr val="accent6"/>
          </a:solidFill>
          <a:round/>
          <a:headEnd/>
          <a:tailEnd type="triangle" w="med" len="me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pt-PT"/>
        </a:p>
      </cdr:txBody>
    </cdr:sp>
  </cdr:relSizeAnchor>
  <cdr:relSizeAnchor xmlns:cdr="http://schemas.openxmlformats.org/drawingml/2006/chartDrawing">
    <cdr:from>
      <cdr:x>0.01561</cdr:x>
      <cdr:y>0.91473</cdr:y>
    </cdr:from>
    <cdr:to>
      <cdr:x>0.98512</cdr:x>
      <cdr:y>0.98634</cdr:y>
    </cdr:to>
    <cdr:sp macro="" textlink="">
      <cdr:nvSpPr>
        <cdr:cNvPr id="1888259" name="Text Box 3"/>
        <cdr:cNvSpPr txBox="1">
          <a:spLocks xmlns:a="http://schemas.openxmlformats.org/drawingml/2006/main" noChangeArrowheads="1"/>
        </cdr:cNvSpPr>
      </cdr:nvSpPr>
      <cdr:spPr bwMode="auto">
        <a:xfrm xmlns:a="http://schemas.openxmlformats.org/drawingml/2006/main">
          <a:off x="50107" y="1585736"/>
          <a:ext cx="3112054" cy="12414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INE: ICIT, ICCOP, ICC e ICS.    </a:t>
          </a:r>
        </a:p>
      </cdr:txBody>
    </cdr:sp>
  </cdr:relSizeAnchor>
</c:userShapes>
</file>

<file path=xl/drawings/drawing32.xml><?xml version="1.0" encoding="utf-8"?>
<xdr:wsDr xmlns:xdr="http://schemas.openxmlformats.org/drawingml/2006/spreadsheetDrawing" xmlns:a="http://schemas.openxmlformats.org/drawingml/2006/main">
  <xdr:oneCellAnchor>
    <xdr:from>
      <xdr:col>4</xdr:col>
      <xdr:colOff>0</xdr:colOff>
      <xdr:row>61</xdr:row>
      <xdr:rowOff>0</xdr:rowOff>
    </xdr:from>
    <xdr:ext cx="76200" cy="200025"/>
    <xdr:sp macro="" textlink="">
      <xdr:nvSpPr>
        <xdr:cNvPr id="2"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editAs="oneCell">
    <xdr:from>
      <xdr:col>6</xdr:col>
      <xdr:colOff>0</xdr:colOff>
      <xdr:row>40</xdr:row>
      <xdr:rowOff>95250</xdr:rowOff>
    </xdr:from>
    <xdr:to>
      <xdr:col>8</xdr:col>
      <xdr:colOff>1000125</xdr:colOff>
      <xdr:row>42</xdr:row>
      <xdr:rowOff>38100</xdr:rowOff>
    </xdr:to>
    <xdr:sp macro="" textlink="">
      <xdr:nvSpPr>
        <xdr:cNvPr id="5" name="Text Box 1029"/>
        <xdr:cNvSpPr txBox="1">
          <a:spLocks noChangeArrowheads="1"/>
        </xdr:cNvSpPr>
      </xdr:nvSpPr>
      <xdr:spPr bwMode="auto">
        <a:xfrm>
          <a:off x="3305175" y="6591300"/>
          <a:ext cx="3095625" cy="381000"/>
        </a:xfrm>
        <a:prstGeom prst="rect">
          <a:avLst/>
        </a:prstGeom>
        <a:noFill/>
        <a:ln w="9525">
          <a:noFill/>
          <a:miter lim="800000"/>
          <a:headEnd/>
          <a:tailEnd/>
        </a:ln>
      </xdr:spPr>
      <xdr:txBody>
        <a:bodyPr vertOverflow="clip" wrap="square" lIns="27432" tIns="22860" rIns="27432" bIns="0" anchor="t" upright="1"/>
        <a:lstStyle/>
        <a:p>
          <a:pPr algn="ctr" rtl="0">
            <a:defRPr sz="1000"/>
          </a:pPr>
          <a:r>
            <a:rPr lang="pt-PT" sz="1000" b="1" i="0" u="none" strike="noStrike" baseline="0">
              <a:solidFill>
                <a:schemeClr val="tx2"/>
              </a:solidFill>
              <a:latin typeface="Arial"/>
              <a:cs typeface="Arial"/>
            </a:rPr>
            <a:t>Índice de taxa de desemprego </a:t>
          </a:r>
        </a:p>
        <a:p>
          <a:pPr algn="ctr" rtl="0">
            <a:defRPr sz="1000"/>
          </a:pPr>
          <a:r>
            <a:rPr lang="pt-PT" sz="1000" b="1" i="0" u="none" strike="noStrike" baseline="0">
              <a:solidFill>
                <a:schemeClr val="tx2"/>
              </a:solidFill>
              <a:latin typeface="Arial"/>
              <a:cs typeface="Arial"/>
            </a:rPr>
            <a:t> mulheres /homens</a:t>
          </a:r>
        </a:p>
      </xdr:txBody>
    </xdr:sp>
    <xdr:clientData/>
  </xdr:twoCellAnchor>
  <xdr:twoCellAnchor editAs="oneCell">
    <xdr:from>
      <xdr:col>5</xdr:col>
      <xdr:colOff>1057275</xdr:colOff>
      <xdr:row>54</xdr:row>
      <xdr:rowOff>28575</xdr:rowOff>
    </xdr:from>
    <xdr:to>
      <xdr:col>9</xdr:col>
      <xdr:colOff>9525</xdr:colOff>
      <xdr:row>56</xdr:row>
      <xdr:rowOff>219076</xdr:rowOff>
    </xdr:to>
    <xdr:sp macro="" textlink="">
      <xdr:nvSpPr>
        <xdr:cNvPr id="7" name="Text Box 1031"/>
        <xdr:cNvSpPr txBox="1">
          <a:spLocks noChangeArrowheads="1"/>
        </xdr:cNvSpPr>
      </xdr:nvSpPr>
      <xdr:spPr bwMode="auto">
        <a:xfrm>
          <a:off x="3295650" y="9591675"/>
          <a:ext cx="3162300" cy="476251"/>
        </a:xfrm>
        <a:prstGeom prst="rect">
          <a:avLst/>
        </a:prstGeom>
        <a:noFill/>
        <a:ln w="9525">
          <a:noFill/>
          <a:miter lim="800000"/>
          <a:headEnd/>
          <a:tailEnd/>
        </a:ln>
      </xdr:spPr>
      <xdr:txBody>
        <a:bodyPr vertOverflow="clip" wrap="square" lIns="27432" tIns="18288" rIns="27432" bIns="18288" anchor="ctr" upright="1"/>
        <a:lstStyle/>
        <a:p>
          <a:pPr algn="just" rtl="0">
            <a:defRPr sz="1000"/>
          </a:pPr>
          <a:r>
            <a:rPr lang="pt-PT" sz="700" b="1" i="0" u="none" strike="noStrike" baseline="0">
              <a:solidFill>
                <a:srgbClr val="333333"/>
              </a:solidFill>
              <a:latin typeface="Arial"/>
              <a:cs typeface="Arial"/>
            </a:rPr>
            <a:t>nota</a:t>
          </a:r>
          <a:r>
            <a:rPr lang="pt-PT" sz="700" b="0" i="0" u="none" strike="noStrike" baseline="0">
              <a:solidFill>
                <a:srgbClr val="333333"/>
              </a:solidFill>
              <a:latin typeface="Arial"/>
              <a:cs typeface="Arial"/>
            </a:rPr>
            <a:t>: </a:t>
          </a:r>
          <a:r>
            <a:rPr lang="pt-PT" sz="700" b="1" i="0" u="none" strike="noStrike" baseline="0">
              <a:solidFill>
                <a:srgbClr val="333333"/>
              </a:solidFill>
              <a:latin typeface="Arial"/>
              <a:cs typeface="Arial"/>
            </a:rPr>
            <a:t>valores iguais a 1</a:t>
          </a:r>
          <a:r>
            <a:rPr lang="pt-PT" sz="700" b="0" i="0" u="none" strike="noStrike" baseline="0">
              <a:solidFill>
                <a:srgbClr val="333333"/>
              </a:solidFill>
              <a:latin typeface="Arial"/>
              <a:cs typeface="Arial"/>
            </a:rPr>
            <a:t>: taxas de desemprego iguais entre homens e mulheres; </a:t>
          </a:r>
          <a:r>
            <a:rPr lang="pt-PT" sz="700" b="1" i="0" u="none" strike="noStrike" baseline="0">
              <a:solidFill>
                <a:srgbClr val="333333"/>
              </a:solidFill>
              <a:latin typeface="Arial"/>
              <a:cs typeface="Arial"/>
            </a:rPr>
            <a:t>valores &gt; 1</a:t>
          </a:r>
          <a:r>
            <a:rPr lang="pt-PT" sz="700" b="0" i="0" u="none" strike="noStrike" baseline="0">
              <a:solidFill>
                <a:srgbClr val="333333"/>
              </a:solidFill>
              <a:latin typeface="Arial"/>
              <a:cs typeface="Arial"/>
            </a:rPr>
            <a:t>: mulheres com taxa de desemprego superior à dos homens; </a:t>
          </a:r>
          <a:r>
            <a:rPr lang="pt-PT" sz="700" b="1" i="0" u="none" strike="noStrike" baseline="0">
              <a:solidFill>
                <a:srgbClr val="333333"/>
              </a:solidFill>
              <a:latin typeface="Arial"/>
              <a:cs typeface="Arial"/>
            </a:rPr>
            <a:t>valores &lt; 1:</a:t>
          </a:r>
          <a:r>
            <a:rPr lang="pt-PT" sz="700" b="0" i="0" u="none" strike="noStrike" baseline="0">
              <a:solidFill>
                <a:srgbClr val="333333"/>
              </a:solidFill>
              <a:latin typeface="Arial"/>
              <a:cs typeface="Arial"/>
            </a:rPr>
            <a:t> mulheres menos afetadas pelo desemprego em relação aos homens. </a:t>
          </a:r>
        </a:p>
      </xdr:txBody>
    </xdr:sp>
    <xdr:clientData/>
  </xdr:twoCellAnchor>
  <xdr:twoCellAnchor>
    <xdr:from>
      <xdr:col>1</xdr:col>
      <xdr:colOff>0</xdr:colOff>
      <xdr:row>0</xdr:row>
      <xdr:rowOff>0</xdr:rowOff>
    </xdr:from>
    <xdr:to>
      <xdr:col>3</xdr:col>
      <xdr:colOff>373923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editAs="oneCell">
    <xdr:from>
      <xdr:col>8</xdr:col>
      <xdr:colOff>114300</xdr:colOff>
      <xdr:row>5</xdr:row>
      <xdr:rowOff>142875</xdr:rowOff>
    </xdr:from>
    <xdr:to>
      <xdr:col>8</xdr:col>
      <xdr:colOff>762000</xdr:colOff>
      <xdr:row>8</xdr:row>
      <xdr:rowOff>19050</xdr:rowOff>
    </xdr:to>
    <xdr:pic>
      <xdr:nvPicPr>
        <xdr:cNvPr id="13"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1</xdr:col>
      <xdr:colOff>0</xdr:colOff>
      <xdr:row>0</xdr:row>
      <xdr:rowOff>0</xdr:rowOff>
    </xdr:from>
    <xdr:to>
      <xdr:col>3</xdr:col>
      <xdr:colOff>373923</xdr:colOff>
      <xdr:row>1</xdr:row>
      <xdr:rowOff>8550</xdr:rowOff>
    </xdr:to>
    <xdr:grpSp>
      <xdr:nvGrpSpPr>
        <xdr:cNvPr id="18" name="Grupo 17"/>
        <xdr:cNvGrpSpPr/>
      </xdr:nvGrpSpPr>
      <xdr:grpSpPr>
        <a:xfrm>
          <a:off x="66675" y="0"/>
          <a:ext cx="612048" cy="180000"/>
          <a:chOff x="4797152" y="7020272"/>
          <a:chExt cx="612048" cy="180000"/>
        </a:xfrm>
      </xdr:grpSpPr>
      <xdr:sp macro="" textlink="">
        <xdr:nvSpPr>
          <xdr:cNvPr id="19" name="Rectângulo 1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0" name="Rectângulo 1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21" name="Rectângulo 2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oneCellAnchor>
    <xdr:from>
      <xdr:col>4</xdr:col>
      <xdr:colOff>0</xdr:colOff>
      <xdr:row>61</xdr:row>
      <xdr:rowOff>0</xdr:rowOff>
    </xdr:from>
    <xdr:ext cx="76200" cy="200025"/>
    <xdr:sp macro="" textlink="">
      <xdr:nvSpPr>
        <xdr:cNvPr id="23" name="Text Box 1025"/>
        <xdr:cNvSpPr txBox="1">
          <a:spLocks noChangeArrowheads="1"/>
        </xdr:cNvSpPr>
      </xdr:nvSpPr>
      <xdr:spPr bwMode="auto">
        <a:xfrm>
          <a:off x="1171575" y="11734800"/>
          <a:ext cx="76200" cy="200025"/>
        </a:xfrm>
        <a:prstGeom prst="rect">
          <a:avLst/>
        </a:prstGeom>
        <a:noFill/>
        <a:ln w="9525">
          <a:noFill/>
          <a:miter lim="800000"/>
          <a:headEnd/>
          <a:tailEnd/>
        </a:ln>
      </xdr:spPr>
    </xdr:sp>
    <xdr:clientData/>
  </xdr:oneCellAnchor>
  <xdr:twoCellAnchor editAs="oneCell">
    <xdr:from>
      <xdr:col>8</xdr:col>
      <xdr:colOff>114300</xdr:colOff>
      <xdr:row>5</xdr:row>
      <xdr:rowOff>142875</xdr:rowOff>
    </xdr:from>
    <xdr:to>
      <xdr:col>8</xdr:col>
      <xdr:colOff>762000</xdr:colOff>
      <xdr:row>8</xdr:row>
      <xdr:rowOff>19050</xdr:rowOff>
    </xdr:to>
    <xdr:pic>
      <xdr:nvPicPr>
        <xdr:cNvPr id="24" name="Picture 1026"/>
        <xdr:cNvPicPr>
          <a:picLocks noChangeAspect="1" noChangeArrowheads="1"/>
        </xdr:cNvPicPr>
      </xdr:nvPicPr>
      <xdr:blipFill>
        <a:blip xmlns:r="http://schemas.openxmlformats.org/officeDocument/2006/relationships" r:embed="rId1" cstate="print"/>
        <a:srcRect/>
        <a:stretch>
          <a:fillRect/>
        </a:stretch>
      </xdr:blipFill>
      <xdr:spPr bwMode="auto">
        <a:xfrm>
          <a:off x="5514975" y="838200"/>
          <a:ext cx="647700" cy="371475"/>
        </a:xfrm>
        <a:prstGeom prst="rect">
          <a:avLst/>
        </a:prstGeom>
        <a:noFill/>
      </xdr:spPr>
    </xdr:pic>
    <xdr:clientData/>
  </xdr:twoCellAnchor>
  <xdr:twoCellAnchor>
    <xdr:from>
      <xdr:col>5</xdr:col>
      <xdr:colOff>1038225</xdr:colOff>
      <xdr:row>39</xdr:row>
      <xdr:rowOff>142875</xdr:rowOff>
    </xdr:from>
    <xdr:to>
      <xdr:col>10</xdr:col>
      <xdr:colOff>19049</xdr:colOff>
      <xdr:row>56</xdr:row>
      <xdr:rowOff>219075</xdr:rowOff>
    </xdr:to>
    <xdr:sp macro="" textlink="">
      <xdr:nvSpPr>
        <xdr:cNvPr id="25" name="Rectangle 1027"/>
        <xdr:cNvSpPr>
          <a:spLocks noChangeArrowheads="1"/>
        </xdr:cNvSpPr>
      </xdr:nvSpPr>
      <xdr:spPr bwMode="auto">
        <a:xfrm>
          <a:off x="3276600" y="6486525"/>
          <a:ext cx="3248024" cy="3581400"/>
        </a:xfrm>
        <a:prstGeom prst="rect">
          <a:avLst/>
        </a:prstGeom>
        <a:noFill/>
        <a:ln w="9525">
          <a:noFill/>
          <a:miter lim="800000"/>
          <a:headEnd/>
          <a:tailEnd/>
        </a:ln>
      </xdr:spPr>
    </xdr:sp>
    <xdr:clientData/>
  </xdr:twoCellAnchor>
  <xdr:twoCellAnchor>
    <xdr:from>
      <xdr:col>1</xdr:col>
      <xdr:colOff>0</xdr:colOff>
      <xdr:row>0</xdr:row>
      <xdr:rowOff>0</xdr:rowOff>
    </xdr:from>
    <xdr:to>
      <xdr:col>3</xdr:col>
      <xdr:colOff>373923</xdr:colOff>
      <xdr:row>1</xdr:row>
      <xdr:rowOff>8550</xdr:rowOff>
    </xdr:to>
    <xdr:grpSp>
      <xdr:nvGrpSpPr>
        <xdr:cNvPr id="28" name="Grupo 27"/>
        <xdr:cNvGrpSpPr/>
      </xdr:nvGrpSpPr>
      <xdr:grpSpPr>
        <a:xfrm>
          <a:off x="66675" y="0"/>
          <a:ext cx="612048" cy="180000"/>
          <a:chOff x="4797152" y="7020272"/>
          <a:chExt cx="612048" cy="180000"/>
        </a:xfrm>
      </xdr:grpSpPr>
      <xdr:sp macro="" textlink="">
        <xdr:nvSpPr>
          <xdr:cNvPr id="29" name="Rectângulo 2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0" name="Rectângulo 29"/>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31" name="Rectângulo 30"/>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6</xdr:col>
      <xdr:colOff>9525</xdr:colOff>
      <xdr:row>42</xdr:row>
      <xdr:rowOff>171449</xdr:rowOff>
    </xdr:from>
    <xdr:to>
      <xdr:col>9</xdr:col>
      <xdr:colOff>19050</xdr:colOff>
      <xdr:row>53</xdr:row>
      <xdr:rowOff>200023</xdr:rowOff>
    </xdr:to>
    <xdr:graphicFrame macro="">
      <xdr:nvGraphicFramePr>
        <xdr:cNvPr id="33" name="Chart 103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47625</xdr:colOff>
      <xdr:row>1</xdr:row>
      <xdr:rowOff>47625</xdr:rowOff>
    </xdr:from>
    <xdr:to>
      <xdr:col>15</xdr:col>
      <xdr:colOff>57150</xdr:colOff>
      <xdr:row>69</xdr:row>
      <xdr:rowOff>95250</xdr:rowOff>
    </xdr:to>
    <xdr:sp macro="" textlink="">
      <xdr:nvSpPr>
        <xdr:cNvPr id="1464377" name="Text Box 1"/>
        <xdr:cNvSpPr txBox="1">
          <a:spLocks noChangeArrowheads="1"/>
        </xdr:cNvSpPr>
      </xdr:nvSpPr>
      <xdr:spPr bwMode="auto">
        <a:xfrm>
          <a:off x="114300" y="219075"/>
          <a:ext cx="3228975" cy="1012507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a:t>
          </a:r>
          <a:r>
            <a:rPr lang="pt-PT" sz="800" b="0" i="0" u="none" strike="noStrike" baseline="0">
              <a:solidFill>
                <a:srgbClr val="000000"/>
              </a:solidFill>
              <a:latin typeface="Arial"/>
              <a:cs typeface="Arial"/>
            </a:rPr>
            <a:t> é uma ocorrência imprevista, durante o tempo de trabalho, que provoca dano físico ou mental. A expressão “durante o tempo de trabalho” é entendida como “no decorrer da atividade profissional ou durante o período em serviço”.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Acidente de trabalho mortal: </a:t>
          </a:r>
          <a:r>
            <a:rPr lang="pt-PT" sz="800" b="0" i="0" u="none" strike="noStrike" baseline="0">
              <a:solidFill>
                <a:srgbClr val="000000"/>
              </a:solidFill>
              <a:latin typeface="Arial"/>
              <a:cs typeface="Arial"/>
            </a:rPr>
            <a:t>um acidente de que resulte a morte da vítima num período de um ano (após o dia) da sua ocorrência.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Beneficiários do rendimento social de inserção (RSI): </a:t>
          </a:r>
          <a:r>
            <a:rPr lang="pt-PT" sz="800" b="0" i="0" u="none" strike="noStrike" baseline="0">
              <a:solidFill>
                <a:srgbClr val="000000"/>
              </a:solidFill>
              <a:latin typeface="Arial"/>
              <a:cs typeface="Arial"/>
            </a:rPr>
            <a:t>membros do agregado familiar do titular do RSI, incluindo o próprio titular.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Colocações:</a:t>
          </a:r>
          <a:r>
            <a:rPr lang="pt-PT" sz="800" b="0" i="0" u="none" strike="noStrike" baseline="0">
              <a:solidFill>
                <a:srgbClr val="000000"/>
              </a:solidFill>
              <a:latin typeface="Arial"/>
              <a:cs typeface="Arial"/>
            </a:rPr>
            <a:t> ofertas de emprego satisfeitas, com candidatos apresentados pelos Centros de emprego.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Desempregados:</a:t>
          </a:r>
          <a:r>
            <a:rPr lang="pt-PT" sz="800" b="0" i="0" u="none" strike="noStrike" baseline="0">
              <a:solidFill>
                <a:srgbClr val="000000"/>
              </a:solidFill>
              <a:latin typeface="Arial"/>
              <a:cs typeface="Arial"/>
            </a:rPr>
            <a:t> Indivíduo, com idade compreendida entre os  15 e os 74 anos que, no período de referência, se encontrava simultaneamente nas situações seguintes: a) não tinha trabalho remunerado nem qualquer outro; b) estava disponível para trabalhar num trabalho remunerado ou não; c) tinha procurado um trabalho, isto é, tinha feito diligências no período especificado (período de referência ou nas três semanas anteriores) para encontrar um emprego remunerado ou não. Consideram-se como diligências: a) contacto com um centro de emprego público ou agências privadas de colocações; b) contacto com empregadores; c) contactos pessoais ou com associações sindicais; d) colocação, resposta ou análise de anúncios; e) realização de provas ou entrevistas para seleção; f) procura de terrenos, imóveis ou equipamentos; g) solicitação de licenças ou recursos financeiros para a criação de empresa própria. O critério de disponibilidade para aceitar um emprego é fundamentado no seguinte: a) no desejo de trabalhar; b) na vontade de ter atualmente um emprego remunerado ou uma atividade por conta própria caso consiga obter os recursos necessários; c) na possibilidade de começar a trabalhar no período de referência ou pelo menos nas duas semanas seguintes. Inclui o indivíduo que, embora tendo um emprego, só vai começar a trabalhar em data posterior à do período de referência (nos próximos três meses).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Desemprego de longa duração:</a:t>
          </a:r>
          <a:r>
            <a:rPr lang="pt-PT" sz="800" b="0" i="0" u="none" strike="noStrike" baseline="0">
              <a:solidFill>
                <a:srgbClr val="000000"/>
              </a:solidFill>
              <a:latin typeface="Arial"/>
              <a:cs typeface="Arial"/>
            </a:rPr>
            <a:t> pessoas em situação de desemprego há 12 meses ou mais.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Despedimento coletivo:</a:t>
          </a:r>
          <a:r>
            <a:rPr lang="pt-PT" sz="800" b="0" i="0" u="none" strike="noStrike" baseline="0">
              <a:solidFill>
                <a:srgbClr val="000000"/>
              </a:solidFill>
              <a:latin typeface="Arial"/>
              <a:cs typeface="Arial"/>
            </a:rPr>
            <a:t> cessação de contratos de trabalho promovida pelo empregador e operada simultânea ou sucessivamente no período de três meses, abrangendo, pelo menos, dois ou cinco trabalhadores, conforme se trate, respetivamente, de empresa que empregue até 50 ou mais de 50 trabalhadores, sempre que aquela ocorrência se fundamente em encerramento de uma ou várias secções ou estrutura equivalente ou redução de pessoal determinada por motivos de mercado, estruturais ou tecnológicos (n.º 1 do artigo 397º do Código do Trabalho). </a:t>
          </a:r>
        </a:p>
        <a:p>
          <a:pPr algn="just" rtl="0">
            <a:defRPr sz="1000"/>
          </a:pPr>
          <a:r>
            <a:rPr lang="pt-PT" sz="800" b="0" i="0" u="none" strike="noStrike" baseline="0">
              <a:solidFill>
                <a:srgbClr val="000000"/>
              </a:solidFill>
              <a:latin typeface="Arial"/>
              <a:cs typeface="Arial"/>
            </a:rPr>
            <a:t>O procedimento de despedimento coletivo inicia-se com a comunicação do empregador da intenção de proceder ao despedimento, acompanhada, nomeadamente, da indicação do número de trabalhadores a despedir. </a:t>
          </a:r>
        </a:p>
        <a:p>
          <a:pPr algn="just" rtl="0">
            <a:defRPr sz="1000"/>
          </a:pPr>
          <a:r>
            <a:rPr lang="pt-PT" sz="800" b="0" i="0" u="none" strike="noStrike" baseline="0">
              <a:solidFill>
                <a:srgbClr val="000000"/>
              </a:solidFill>
              <a:latin typeface="Arial"/>
              <a:cs typeface="Arial"/>
            </a:rPr>
            <a:t>Segue-se uma fase de negociações com os representantes dos trabalhadores, com vista a um acordo sobre a dimensão e efeitos das medidas a aplicar e, bem assim, outras medidas que reduzam o número de trabalhadores a despedir. Uma alternativa que frequentemente evita ou diminui o número de trabalhadores despedidos é a revogação (por acordo com os próprios trabalhadores) dos contratos de trabalho. </a:t>
          </a:r>
        </a:p>
        <a:p>
          <a:pPr algn="just" rtl="0">
            <a:defRPr sz="1000"/>
          </a:pPr>
          <a:r>
            <a:rPr lang="pt-PT" sz="800" b="0" i="0" u="none" strike="noStrike" baseline="0">
              <a:solidFill>
                <a:srgbClr val="000000"/>
              </a:solidFill>
              <a:latin typeface="Arial"/>
              <a:cs typeface="Arial"/>
            </a:rPr>
            <a:t>No final, o total de trabalhadores despedidos ou a quem se apliquem outras medidas pode não coincidir com o número inicial de trabalhadores a despedir.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Empresa:</a:t>
          </a:r>
          <a:r>
            <a:rPr lang="pt-PT" sz="800" b="0" i="0" u="none" strike="noStrike" baseline="0">
              <a:solidFill>
                <a:srgbClr val="000000"/>
              </a:solidFill>
              <a:latin typeface="Arial"/>
              <a:cs typeface="Arial"/>
            </a:rPr>
            <a:t> Entidade económica que desenvolve uma determinada atividade, sendo constituída por uma sede social e estabelecimentos com localizações diversas.</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Estabelecimento:</a:t>
          </a:r>
          <a:r>
            <a:rPr lang="pt-PT" sz="800" b="0" i="0" u="none" strike="noStrike" baseline="0">
              <a:solidFill>
                <a:srgbClr val="000000"/>
              </a:solidFill>
              <a:latin typeface="Arial"/>
              <a:cs typeface="Arial"/>
            </a:rPr>
            <a:t> unidade local que, sob um único regime de propriedade ou de controlo, produz exclusiva ou principalmente um grupo homogéneo de bens ou serviços, num único local.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Família ou agregado familiar de RSI:</a:t>
          </a:r>
          <a:r>
            <a:rPr lang="pt-PT" sz="800" b="0" i="0" u="none" strike="noStrike" baseline="0">
              <a:solidFill>
                <a:srgbClr val="000000"/>
              </a:solidFill>
              <a:latin typeface="Arial"/>
              <a:cs typeface="Arial"/>
            </a:rPr>
            <a:t> conjunto de pessoas que vivem em economia comum, especificando o cônjuge ou pessoa que viva com  </a:t>
          </a:r>
        </a:p>
      </xdr:txBody>
    </xdr:sp>
    <xdr:clientData/>
  </xdr:twoCellAnchor>
  <xdr:twoCellAnchor>
    <xdr:from>
      <xdr:col>15</xdr:col>
      <xdr:colOff>133350</xdr:colOff>
      <xdr:row>1</xdr:row>
      <xdr:rowOff>47626</xdr:rowOff>
    </xdr:from>
    <xdr:to>
      <xdr:col>31</xdr:col>
      <xdr:colOff>9525</xdr:colOff>
      <xdr:row>67</xdr:row>
      <xdr:rowOff>142876</xdr:rowOff>
    </xdr:to>
    <xdr:sp macro="" textlink="">
      <xdr:nvSpPr>
        <xdr:cNvPr id="1464384" name="Text Box 2"/>
        <xdr:cNvSpPr txBox="1">
          <a:spLocks noChangeArrowheads="1"/>
        </xdr:cNvSpPr>
      </xdr:nvSpPr>
      <xdr:spPr bwMode="auto">
        <a:xfrm>
          <a:off x="3419475" y="219076"/>
          <a:ext cx="3257550" cy="990600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o titular em união de facto há mais de um ano, e em geral todos os menores titular em união de facto há mais de um ano, e em geral todos os menores a cargo, quer tenham ou não laços de parentesco com o titular. Poderão ainda ser considerados outros adultos que se encontrem na exclusiva dependência económica do agregado, caso sejam estudantes ou estejam dispensados de disponibilidade ativa para a inserção profissional ou quando o agregado não tenha, incluindo a pessoa em causa, direito à prestação.</a:t>
          </a:r>
        </a:p>
        <a:p>
          <a:pPr algn="just" rtl="0">
            <a:defRPr sz="1000"/>
          </a:pPr>
          <a:endParaRPr lang="pt-PT" sz="800" b="0" i="0" u="none" strike="noStrike" baseline="0">
            <a:solidFill>
              <a:srgbClr val="000000"/>
            </a:solidFill>
            <a:latin typeface="Arial"/>
            <a:cs typeface="Arial"/>
          </a:endParaRPr>
        </a:p>
        <a:p>
          <a:pPr algn="just"/>
          <a:r>
            <a:rPr lang="pt-PT" sz="800" b="1" i="0" u="none" strike="noStrike" baseline="0">
              <a:solidFill>
                <a:srgbClr val="000000"/>
              </a:solidFill>
              <a:latin typeface="Arial"/>
              <a:cs typeface="Arial"/>
            </a:rPr>
            <a:t>Instrumento de regulamentação coletiva de trabalho (IRCT):</a:t>
          </a:r>
          <a:r>
            <a:rPr lang="pt-PT" sz="800" b="0" i="0" u="none" strike="noStrike" baseline="0">
              <a:solidFill>
                <a:srgbClr val="000000"/>
              </a:solidFill>
              <a:latin typeface="Arial"/>
              <a:cs typeface="Arial"/>
            </a:rPr>
            <a:t> </a:t>
          </a:r>
        </a:p>
        <a:p>
          <a:pPr algn="just">
            <a:spcAft>
              <a:spcPts val="200"/>
            </a:spcAft>
          </a:pPr>
          <a:r>
            <a:rPr lang="pt-PT" sz="800" baseline="0" smtClean="0">
              <a:latin typeface="Arial" pitchFamily="34" charset="0"/>
              <a:ea typeface="+mn-ea"/>
              <a:cs typeface="Arial" pitchFamily="34" charset="0"/>
            </a:rPr>
            <a:t>Os instrumentos de regulamentação coletiva de trabalho podem ser negociais ou não negociais.</a:t>
          </a:r>
        </a:p>
        <a:p>
          <a:pPr algn="just">
            <a:spcAft>
              <a:spcPts val="200"/>
            </a:spcAft>
          </a:pPr>
          <a:r>
            <a:rPr lang="pt-PT" sz="800" baseline="0" smtClean="0">
              <a:latin typeface="Arial" pitchFamily="34" charset="0"/>
              <a:ea typeface="+mn-ea"/>
              <a:cs typeface="Arial" pitchFamily="34" charset="0"/>
            </a:rPr>
            <a:t>Os instrumentos de regulamentação coletiva de trabalho </a:t>
          </a:r>
          <a:r>
            <a:rPr lang="pt-PT" sz="800" b="1" baseline="0" smtClean="0">
              <a:latin typeface="Arial" pitchFamily="34" charset="0"/>
              <a:ea typeface="+mn-ea"/>
              <a:cs typeface="Arial" pitchFamily="34" charset="0"/>
            </a:rPr>
            <a:t>negociais</a:t>
          </a:r>
          <a:r>
            <a:rPr lang="pt-PT" sz="800" baseline="0" smtClean="0">
              <a:latin typeface="Arial" pitchFamily="34" charset="0"/>
              <a:ea typeface="+mn-ea"/>
              <a:cs typeface="Arial" pitchFamily="34" charset="0"/>
            </a:rPr>
            <a:t> são a convenção coletiva, o acordo de adesão e a decisão arbitral em processo de arbitragem voluntária.</a:t>
          </a:r>
        </a:p>
        <a:p>
          <a:pPr algn="just"/>
          <a:r>
            <a:rPr lang="pt-PT" sz="800" baseline="0" smtClean="0">
              <a:latin typeface="Arial" pitchFamily="34" charset="0"/>
              <a:ea typeface="+mn-ea"/>
              <a:cs typeface="Arial" pitchFamily="34" charset="0"/>
            </a:rPr>
            <a:t>As </a:t>
          </a:r>
          <a:r>
            <a:rPr lang="pt-PT" sz="800" b="1" baseline="0" smtClean="0">
              <a:latin typeface="Arial" pitchFamily="34" charset="0"/>
              <a:ea typeface="+mn-ea"/>
              <a:cs typeface="Arial" pitchFamily="34" charset="0"/>
            </a:rPr>
            <a:t>convenções coletivas </a:t>
          </a:r>
          <a:r>
            <a:rPr lang="pt-PT" sz="800" baseline="0" smtClean="0">
              <a:latin typeface="Arial" pitchFamily="34" charset="0"/>
              <a:ea typeface="+mn-ea"/>
              <a:cs typeface="Arial" pitchFamily="34" charset="0"/>
            </a:rPr>
            <a:t>podem ser:</a:t>
          </a:r>
        </a:p>
        <a:p>
          <a:pPr marL="0" marR="0" indent="0" algn="just" defTabSz="914400" eaLnBrk="1" fontAlgn="auto" latinLnBrk="0" hangingPunct="1">
            <a:lnSpc>
              <a:spcPct val="100000"/>
            </a:lnSpc>
            <a:spcBef>
              <a:spcPts val="0"/>
            </a:spcBef>
            <a:spcAft>
              <a:spcPts val="0"/>
            </a:spcAft>
            <a:buClrTx/>
            <a:buSzTx/>
            <a:buFontTx/>
            <a:buNone/>
            <a:tabLst/>
            <a:defRPr/>
          </a:pPr>
          <a:r>
            <a:rPr lang="pt-PT" sz="800" b="0" i="1" baseline="0" smtClean="0">
              <a:latin typeface="Arial" pitchFamily="34" charset="0"/>
              <a:ea typeface="+mn-ea"/>
              <a:cs typeface="Arial" pitchFamily="34" charset="0"/>
            </a:rPr>
            <a:t>     - </a:t>
          </a:r>
          <a:r>
            <a:rPr lang="pt-PT" sz="800" b="1" baseline="0" smtClean="0">
              <a:latin typeface="Arial" pitchFamily="34" charset="0"/>
              <a:ea typeface="+mn-ea"/>
              <a:cs typeface="Arial" pitchFamily="34" charset="0"/>
            </a:rPr>
            <a:t>Contrato coletivo de trabalho </a:t>
          </a:r>
          <a:r>
            <a:rPr lang="pt-PT" sz="800" b="0" baseline="0" smtClean="0">
              <a:latin typeface="Arial" pitchFamily="34" charset="0"/>
              <a:ea typeface="+mn-ea"/>
              <a:cs typeface="Arial" pitchFamily="34" charset="0"/>
            </a:rPr>
            <a:t>(CCT) - convenção coletiva celebrada entre uma ou mais associações patronais e uma ou mais associações sindicais; 	</a:t>
          </a:r>
        </a:p>
        <a:p>
          <a:pPr algn="just"/>
          <a:r>
            <a:rPr lang="pt-PT" sz="800" b="0" baseline="0" smtClean="0">
              <a:latin typeface="Arial" pitchFamily="34" charset="0"/>
              <a:ea typeface="+mn-ea"/>
              <a:cs typeface="Arial" pitchFamily="34" charset="0"/>
            </a:rPr>
            <a:t>     -</a:t>
          </a:r>
          <a:r>
            <a:rPr lang="pt-PT" sz="800" b="1" baseline="0" smtClean="0">
              <a:latin typeface="Arial" pitchFamily="34" charset="0"/>
              <a:ea typeface="+mn-ea"/>
              <a:cs typeface="Arial" pitchFamily="34" charset="0"/>
            </a:rPr>
            <a:t> Acordo coletivo de trabalho </a:t>
          </a:r>
          <a:r>
            <a:rPr lang="pt-PT" sz="800" b="0" baseline="0" smtClean="0">
              <a:latin typeface="Arial" pitchFamily="34" charset="0"/>
              <a:ea typeface="+mn-ea"/>
              <a:cs typeface="Arial" pitchFamily="34" charset="0"/>
            </a:rPr>
            <a:t>(ACT) - convenção coletiva celebrada entre vários empregadores e uma ou mais associações sindicais; </a:t>
          </a:r>
        </a:p>
        <a:p>
          <a:pPr algn="just">
            <a:spcAft>
              <a:spcPts val="200"/>
            </a:spcAft>
          </a:pPr>
          <a:r>
            <a:rPr lang="pt-PT" sz="800" b="1" baseline="0">
              <a:latin typeface="Arial" pitchFamily="34" charset="0"/>
              <a:ea typeface="+mn-ea"/>
              <a:cs typeface="Arial" pitchFamily="34" charset="0"/>
            </a:rPr>
            <a:t>     </a:t>
          </a:r>
          <a:r>
            <a:rPr lang="pt-PT" sz="800" b="1">
              <a:latin typeface="Arial" pitchFamily="34" charset="0"/>
              <a:ea typeface="+mn-ea"/>
              <a:cs typeface="Arial" pitchFamily="34" charset="0"/>
            </a:rPr>
            <a:t>- Acordo de empresa (AE) - </a:t>
          </a:r>
          <a:r>
            <a:rPr lang="pt-PT" sz="800">
              <a:latin typeface="Arial" pitchFamily="34" charset="0"/>
              <a:ea typeface="+mn-ea"/>
              <a:cs typeface="Arial" pitchFamily="34" charset="0"/>
            </a:rPr>
            <a:t>convenção coletiva celebrada entre uma ou mais associações sindicais e um empregador para uma empresa ou estabelecimento.</a:t>
          </a:r>
        </a:p>
        <a:p>
          <a:pPr algn="just">
            <a:spcAft>
              <a:spcPts val="200"/>
            </a:spcAft>
          </a:pPr>
          <a:r>
            <a:rPr lang="pt-PT" sz="800" b="1">
              <a:latin typeface="Arial" pitchFamily="34" charset="0"/>
              <a:ea typeface="+mn-ea"/>
              <a:cs typeface="Arial" pitchFamily="34" charset="0"/>
            </a:rPr>
            <a:t>Acordo de adesão </a:t>
          </a:r>
          <a:r>
            <a:rPr lang="pt-PT" sz="800">
              <a:latin typeface="Arial" pitchFamily="34" charset="0"/>
              <a:ea typeface="+mn-ea"/>
              <a:cs typeface="Arial" pitchFamily="34" charset="0"/>
            </a:rPr>
            <a:t>- </a:t>
          </a:r>
          <a:r>
            <a:rPr lang="pt-PT" sz="800">
              <a:latin typeface="Arial" pitchFamily="34" charset="0"/>
              <a:cs typeface="Arial" pitchFamily="34" charset="0"/>
            </a:rPr>
            <a:t>adesão a convenção coletiva ou a decisão arbitral por parte de associação sindical, associação de empregadores ou empregador .</a:t>
          </a:r>
          <a:endParaRPr lang="pt-PT" sz="800">
            <a:latin typeface="Arial" pitchFamily="34" charset="0"/>
            <a:ea typeface="+mn-ea"/>
            <a:cs typeface="Arial" pitchFamily="34" charset="0"/>
          </a:endParaRPr>
        </a:p>
        <a:p>
          <a:pPr algn="just"/>
          <a:r>
            <a:rPr lang="pt-PT" sz="800" b="0" i="0" u="none" strike="noStrike" baseline="0" smtClean="0">
              <a:solidFill>
                <a:srgbClr val="000000"/>
              </a:solidFill>
              <a:latin typeface="Arial" pitchFamily="34" charset="0"/>
              <a:ea typeface="+mn-ea"/>
              <a:cs typeface="Arial" pitchFamily="34" charset="0"/>
            </a:rPr>
            <a:t>Os instrumentos de regulamentação coletiva de trabalho </a:t>
          </a:r>
          <a:r>
            <a:rPr lang="pt-PT" sz="800" b="1" i="0" u="none" strike="noStrike" baseline="0" smtClean="0">
              <a:solidFill>
                <a:srgbClr val="000000"/>
              </a:solidFill>
              <a:latin typeface="Arial" pitchFamily="34" charset="0"/>
              <a:ea typeface="+mn-ea"/>
              <a:cs typeface="Arial" pitchFamily="34" charset="0"/>
            </a:rPr>
            <a:t>não negociais</a:t>
          </a:r>
          <a:r>
            <a:rPr lang="pt-PT" sz="800" b="0" i="0" u="none" strike="noStrike" baseline="0" smtClean="0">
              <a:solidFill>
                <a:srgbClr val="000000"/>
              </a:solidFill>
              <a:latin typeface="Arial" pitchFamily="34" charset="0"/>
              <a:ea typeface="+mn-ea"/>
              <a:cs typeface="Arial" pitchFamily="34" charset="0"/>
            </a:rPr>
            <a:t> são a portaria de extensão, a portaria de condições de trabalho e a decisão arbitral em processo de arbitragem obrigatória ou necessária.</a:t>
          </a:r>
        </a:p>
        <a:p>
          <a:pPr algn="just"/>
          <a:r>
            <a:rPr lang="pt-PT" sz="800" b="1">
              <a:latin typeface="Arial" pitchFamily="34" charset="0"/>
              <a:ea typeface="+mn-ea"/>
              <a:cs typeface="Arial" pitchFamily="34" charset="0"/>
            </a:rPr>
            <a:t>Portaria de extensão (PE) </a:t>
          </a:r>
          <a:r>
            <a:rPr lang="pt-PT" sz="800">
              <a:latin typeface="Arial" pitchFamily="34" charset="0"/>
              <a:ea typeface="+mn-ea"/>
              <a:cs typeface="Arial" pitchFamily="34" charset="0"/>
            </a:rPr>
            <a:t>- portaria que estende o âmbito de aplicação de uma convenção coletiva ou decisão arbitral a trabalhadores e ou a empregadores não abrangidos por esta. </a:t>
          </a:r>
        </a:p>
        <a:p>
          <a:pPr marL="0" marR="0" indent="0" algn="just" defTabSz="914400" eaLnBrk="1" fontAlgn="auto" latinLnBrk="0" hangingPunct="1">
            <a:lnSpc>
              <a:spcPct val="100000"/>
            </a:lnSpc>
            <a:spcBef>
              <a:spcPts val="0"/>
            </a:spcBef>
            <a:spcAft>
              <a:spcPts val="0"/>
            </a:spcAft>
            <a:buClrTx/>
            <a:buSzTx/>
            <a:buFontTx/>
            <a:buNone/>
            <a:tabLst/>
            <a:defRPr/>
          </a:pPr>
          <a:r>
            <a:rPr lang="pt-PT" sz="800" b="1">
              <a:latin typeface="Arial" pitchFamily="34" charset="0"/>
              <a:ea typeface="+mn-ea"/>
              <a:cs typeface="Arial" pitchFamily="34" charset="0"/>
            </a:rPr>
            <a:t>Portaria de condições de trabalho (PCT) </a:t>
          </a:r>
          <a:r>
            <a:rPr lang="pt-PT" sz="800">
              <a:latin typeface="Arial" pitchFamily="34" charset="0"/>
              <a:ea typeface="+mn-ea"/>
              <a:cs typeface="Arial" pitchFamily="34" charset="0"/>
            </a:rPr>
            <a:t>- portaria que contém as normas reguladoras das condições de trabalho no seu âmbito de aplicação.</a:t>
          </a:r>
          <a:r>
            <a:rPr lang="pt-PT" sz="800" b="1" baseline="0">
              <a:latin typeface="Arial" pitchFamily="34" charset="0"/>
              <a:ea typeface="+mn-ea"/>
              <a:cs typeface="Arial" pitchFamily="34" charset="0"/>
            </a:rPr>
            <a:t>	</a:t>
          </a:r>
          <a:endParaRPr lang="pt-PT" sz="800">
            <a:latin typeface="Arial" pitchFamily="34" charset="0"/>
            <a:cs typeface="Arial" pitchFamily="34" charset="0"/>
          </a:endParaRPr>
        </a:p>
        <a:p>
          <a:pPr algn="just"/>
          <a:r>
            <a:rPr lang="pt-PT" sz="800" b="1">
              <a:latin typeface="Arial" pitchFamily="34" charset="0"/>
              <a:ea typeface="+mn-ea"/>
              <a:cs typeface="Arial" pitchFamily="34" charset="0"/>
            </a:rPr>
            <a:t>Decisão arbitral </a:t>
          </a:r>
          <a:r>
            <a:rPr lang="pt-PT" sz="800">
              <a:latin typeface="Arial" pitchFamily="34" charset="0"/>
              <a:ea typeface="+mn-ea"/>
              <a:cs typeface="Arial" pitchFamily="34" charset="0"/>
            </a:rPr>
            <a:t>– instrumento de regulamentação coletiva de trabalho resultante de arbitragem, voluntária, obrigatória ou necessária. </a:t>
          </a:r>
          <a:endParaRPr lang="pt-PT" sz="800">
            <a:latin typeface="Arial" pitchFamily="34" charset="0"/>
            <a:cs typeface="Arial" pitchFamily="34" charset="0"/>
          </a:endParaRPr>
        </a:p>
        <a:p>
          <a:pPr algn="just"/>
          <a:endParaRPr lang="pt-PT" sz="800" b="0" i="0" u="none" strike="noStrike" baseline="0" smtClean="0">
            <a:solidFill>
              <a:srgbClr val="000000"/>
            </a:solidFill>
            <a:latin typeface="Arial"/>
            <a:ea typeface="+mn-ea"/>
            <a:cs typeface="Arial"/>
          </a:endParaRPr>
        </a:p>
        <a:p>
          <a:pPr algn="just" rtl="0">
            <a:defRPr sz="1000"/>
          </a:pPr>
          <a:r>
            <a:rPr lang="pt-PT" sz="800" b="0" i="0" u="none" strike="noStrike" baseline="0">
              <a:solidFill>
                <a:srgbClr val="000000"/>
              </a:solidFill>
              <a:latin typeface="Arial"/>
              <a:cs typeface="Arial"/>
            </a:rPr>
            <a:t>Í</a:t>
          </a:r>
          <a:r>
            <a:rPr lang="pt-PT" sz="800" b="1" i="0" u="none" strike="noStrike" baseline="0">
              <a:solidFill>
                <a:srgbClr val="000000"/>
              </a:solidFill>
              <a:latin typeface="Arial"/>
              <a:cs typeface="Arial"/>
            </a:rPr>
            <a:t>ndice de Preços no Consumidor:</a:t>
          </a:r>
          <a:r>
            <a:rPr lang="pt-PT" sz="800" b="0" i="0" u="none" strike="noStrike" baseline="0">
              <a:solidFill>
                <a:srgbClr val="000000"/>
              </a:solidFill>
              <a:latin typeface="Arial"/>
              <a:cs typeface="Arial"/>
            </a:rPr>
            <a:t> indicador que tem por finalidade medir a evolução no tempo dos preços de um conjunto de bens e serviços considerados representativos da estrutura de consumo da população residente em Portugal. A estrutura de consumo da atual série do IPC (2008 = 100) bem como os bens e serviços que constituem o cabaz do indicador foram inferidos com base no Inquérito aos Orçamentos Familiares realizado em 2005 e 2006.</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Ofertas de emprego: </a:t>
          </a:r>
          <a:r>
            <a:rPr lang="pt-PT" sz="800" b="0" i="0" u="none" strike="noStrike" baseline="0">
              <a:solidFill>
                <a:srgbClr val="000000"/>
              </a:solidFill>
              <a:latin typeface="Arial"/>
              <a:cs typeface="Arial"/>
            </a:rPr>
            <a:t>empregos disponíveis comunicados pelas entidades empregadoras aos Centros de Emprego.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Participantes em programas e medidas de emprego, formação profissional e reabilitação profissional:</a:t>
          </a: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transitados: </a:t>
          </a:r>
          <a:r>
            <a:rPr lang="pt-PT" sz="800" b="0" i="0" u="none" strike="noStrike" baseline="0">
              <a:solidFill>
                <a:srgbClr val="000000"/>
              </a:solidFill>
              <a:latin typeface="Arial"/>
              <a:cs typeface="Arial"/>
            </a:rPr>
            <a:t>número de participantes que iniciaram a sua atividade em anos anteriores não tendo terminado antes do primeiro dia do ano estatístico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iniciados:</a:t>
          </a:r>
          <a:r>
            <a:rPr lang="pt-PT" sz="800" b="0" i="0" u="none" strike="noStrike" baseline="0">
              <a:solidFill>
                <a:srgbClr val="000000"/>
              </a:solidFill>
              <a:latin typeface="Arial"/>
              <a:cs typeface="Arial"/>
            </a:rPr>
            <a:t> número de participantes que iniciaram a sua participação em programas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terminaram:</a:t>
          </a:r>
          <a:r>
            <a:rPr lang="pt-PT" sz="800" b="0" i="0" u="none" strike="noStrike" baseline="0">
              <a:solidFill>
                <a:srgbClr val="000000"/>
              </a:solidFill>
              <a:latin typeface="Arial"/>
              <a:cs typeface="Arial"/>
            </a:rPr>
            <a:t> número de participantes que cessaram a sua participação em medidas ativas desde o início do ano até ao último dia do período em análise;</a:t>
          </a:r>
        </a:p>
        <a:p>
          <a:pPr algn="just" rtl="0">
            <a:defRPr sz="1000"/>
          </a:pPr>
          <a:r>
            <a:rPr lang="pt-PT" sz="800" b="0" i="0" u="none" strike="noStrike" baseline="0">
              <a:solidFill>
                <a:srgbClr val="000000"/>
              </a:solidFill>
              <a:latin typeface="Arial"/>
              <a:cs typeface="Arial"/>
            </a:rPr>
            <a:t> - </a:t>
          </a:r>
          <a:r>
            <a:rPr lang="pt-PT" sz="800" b="1" i="0" u="none" strike="noStrike" baseline="0">
              <a:solidFill>
                <a:srgbClr val="000000"/>
              </a:solidFill>
              <a:latin typeface="Arial"/>
              <a:cs typeface="Arial"/>
            </a:rPr>
            <a:t>permanecem: </a:t>
          </a:r>
          <a:r>
            <a:rPr lang="pt-PT" sz="800" b="0" i="0" u="none" strike="noStrike" baseline="0">
              <a:solidFill>
                <a:srgbClr val="000000"/>
              </a:solidFill>
              <a:latin typeface="Arial"/>
              <a:cs typeface="Arial"/>
            </a:rPr>
            <a:t>número de participantes que se encontram em atividade no programa no final do período em análise, independentemente da data de entrada.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Pedidos de emprego:</a:t>
          </a:r>
          <a:r>
            <a:rPr lang="pt-PT" sz="800" b="0" i="0" u="none" strike="noStrike" baseline="0">
              <a:solidFill>
                <a:srgbClr val="000000"/>
              </a:solidFill>
              <a:latin typeface="Arial"/>
              <a:cs typeface="Arial"/>
            </a:rPr>
            <a:t> total de pessoas com idade igual ou superior a 16 anos (salvaguardadas as reservas previstas na Lei), inscritas nos Centros de Emprego para obter um emprego por conta de outrem.</a:t>
          </a:r>
        </a:p>
        <a:p>
          <a:pPr algn="just" rtl="0">
            <a:defRPr sz="1000"/>
          </a:pPr>
          <a:r>
            <a:rPr lang="pt-PT" sz="800" b="0" i="0" u="none" strike="noStrike" baseline="0">
              <a:solidFill>
                <a:srgbClr val="000000"/>
              </a:solidFill>
              <a:latin typeface="Arial"/>
              <a:cs typeface="Arial"/>
            </a:rPr>
            <a:t>Subdividem-se:</a:t>
          </a:r>
        </a:p>
        <a:p>
          <a:pPr algn="just" rtl="0">
            <a:defRPr sz="1000"/>
          </a:pPr>
          <a:r>
            <a:rPr lang="pt-PT" sz="800" b="1" i="0" u="none" strike="noStrike" baseline="0">
              <a:solidFill>
                <a:srgbClr val="000000"/>
              </a:solidFill>
              <a:latin typeface="Arial"/>
              <a:cs typeface="Arial"/>
            </a:rPr>
            <a:t>- empregados: </a:t>
          </a:r>
          <a:r>
            <a:rPr lang="pt-PT" sz="800" b="0" i="0" u="none" strike="noStrike" baseline="0">
              <a:solidFill>
                <a:srgbClr val="000000"/>
              </a:solidFill>
              <a:latin typeface="Arial"/>
              <a:cs typeface="Arial"/>
            </a:rPr>
            <a:t>têm um emprego que pretendem abandonar;</a:t>
          </a:r>
        </a:p>
        <a:p>
          <a:pPr algn="just" rtl="0">
            <a:defRPr sz="1000"/>
          </a:pPr>
          <a:r>
            <a:rPr lang="pt-PT" sz="800" b="1" i="0" u="none" strike="noStrike" baseline="0">
              <a:solidFill>
                <a:srgbClr val="000000"/>
              </a:solidFill>
              <a:latin typeface="Arial"/>
              <a:cs typeface="Arial"/>
            </a:rPr>
            <a:t>- ocupados: </a:t>
          </a:r>
          <a:r>
            <a:rPr lang="pt-PT" sz="800" b="0" i="0" u="none" strike="noStrike" baseline="0">
              <a:solidFill>
                <a:srgbClr val="000000"/>
              </a:solidFill>
              <a:latin typeface="Arial"/>
              <a:cs typeface="Arial"/>
            </a:rPr>
            <a:t>trabalhadores ocupados em programas especiais de emprego;</a:t>
          </a: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28</xdr:col>
      <xdr:colOff>28575</xdr:colOff>
      <xdr:row>0</xdr:row>
      <xdr:rowOff>0</xdr:rowOff>
    </xdr:from>
    <xdr:to>
      <xdr:col>32</xdr:col>
      <xdr:colOff>11973</xdr:colOff>
      <xdr:row>1</xdr:row>
      <xdr:rowOff>8550</xdr:rowOff>
    </xdr:to>
    <xdr:grpSp>
      <xdr:nvGrpSpPr>
        <xdr:cNvPr id="8" name="Grupo 7"/>
        <xdr:cNvGrpSpPr/>
      </xdr:nvGrpSpPr>
      <xdr:grpSpPr>
        <a:xfrm>
          <a:off x="6153150"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34.xml><?xml version="1.0" encoding="utf-8"?>
<xdr:wsDr xmlns:xdr="http://schemas.openxmlformats.org/drawingml/2006/spreadsheetDrawing" xmlns:a="http://schemas.openxmlformats.org/drawingml/2006/main">
  <xdr:twoCellAnchor>
    <xdr:from>
      <xdr:col>15</xdr:col>
      <xdr:colOff>276225</xdr:colOff>
      <xdr:row>1</xdr:row>
      <xdr:rowOff>47626</xdr:rowOff>
    </xdr:from>
    <xdr:to>
      <xdr:col>32</xdr:col>
      <xdr:colOff>0</xdr:colOff>
      <xdr:row>71</xdr:row>
      <xdr:rowOff>133351</xdr:rowOff>
    </xdr:to>
    <xdr:sp macro="" textlink="">
      <xdr:nvSpPr>
        <xdr:cNvPr id="1465345" name="Text Box 1"/>
        <xdr:cNvSpPr txBox="1">
          <a:spLocks noChangeArrowheads="1"/>
        </xdr:cNvSpPr>
      </xdr:nvSpPr>
      <xdr:spPr bwMode="auto">
        <a:xfrm>
          <a:off x="3562350" y="219076"/>
          <a:ext cx="3276600" cy="10229850"/>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pitchFamily="34" charset="0"/>
            <a:cs typeface="Arial" pitchFamily="34" charset="0"/>
          </a:endParaRPr>
        </a:p>
        <a:p>
          <a:pPr algn="just" rtl="0">
            <a:defRPr sz="1000"/>
          </a:pPr>
          <a:endParaRPr lang="pt-PT" sz="800" b="0" i="0" u="none" strike="noStrike" baseline="0">
            <a:solidFill>
              <a:srgbClr val="000000"/>
            </a:solidFill>
            <a:latin typeface="Arial"/>
            <a:cs typeface="Arial"/>
          </a:endParaRPr>
        </a:p>
        <a:p>
          <a:pPr marL="0" marR="0" indent="0" algn="just" defTabSz="914400" rtl="0" eaLnBrk="1" fontAlgn="auto" latinLnBrk="0" hangingPunct="1">
            <a:lnSpc>
              <a:spcPct val="100000"/>
            </a:lnSpc>
            <a:spcBef>
              <a:spcPts val="0"/>
            </a:spcBef>
            <a:spcAft>
              <a:spcPts val="0"/>
            </a:spcAft>
            <a:buClrTx/>
            <a:buSzTx/>
            <a:buFontTx/>
            <a:buNone/>
            <a:tabLst/>
            <a:defRPr sz="1000"/>
          </a:pPr>
          <a:r>
            <a:rPr lang="pt-PT" sz="800" b="1" i="0" u="none" strike="noStrike" baseline="0">
              <a:solidFill>
                <a:srgbClr val="000000"/>
              </a:solidFill>
              <a:latin typeface="Arial"/>
              <a:ea typeface="+mn-ea"/>
              <a:cs typeface="Arial"/>
            </a:rPr>
            <a:t>Taxa de desemprego: </a:t>
          </a:r>
          <a:r>
            <a:rPr lang="pt-PT" sz="800" b="0" i="0" u="none" strike="noStrike" baseline="0">
              <a:solidFill>
                <a:srgbClr val="000000"/>
              </a:solidFill>
              <a:latin typeface="Arial"/>
              <a:ea typeface="+mn-ea"/>
              <a:cs typeface="Arial"/>
            </a:rPr>
            <a:t>relação entre a população desempregada e a população ativa.</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Taxa de salário (horária ou mensal):</a:t>
          </a:r>
          <a:r>
            <a:rPr lang="pt-PT" sz="800" b="0" i="0" u="none" strike="noStrike" baseline="0">
              <a:solidFill>
                <a:srgbClr val="000000"/>
              </a:solidFill>
              <a:latin typeface="Arial"/>
              <a:cs typeface="Arial"/>
            </a:rPr>
            <a:t> montante ilíquido (antes da dedução de quaisquer descontos), em dinheiro e/ou géneros, pago com carácter regular e garantido aos trabalhadores no período de referência e correspondente ao período normal de trabalho. Não são considerados quaisquer descontos efetuados nesse período devido a faltas por motivos que determinem redução na remuneração. Inclui, para além da remuneração de base, os prémios e subsídios regulares e garantidos ligados às características do posto de trabalho (subsídios de função, de turno, de isenção de horário, por trabalhos penosos, perigosos ou sujos, etc.) No caso do subsídio de alimentação são sempre considerados 20 dias de trabalho com direito a atribuição do subsídio. Excluem-se os prémios, subsídios e gratificações ligados às características individuais do trabalhador (diuturnidades, produtividade, assiduidade, mérito, etc.). O pagamento de horas extraordinárias encontra-se também excluído.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completo: </a:t>
          </a:r>
          <a:r>
            <a:rPr lang="pt-PT" sz="800" b="0" i="0" u="none" strike="noStrike" baseline="0">
              <a:solidFill>
                <a:srgbClr val="000000"/>
              </a:solidFill>
              <a:latin typeface="Arial"/>
              <a:cs typeface="Arial"/>
            </a:rPr>
            <a:t>Trabalhador cujo período de trabalho tem uma duração igual ou superior à duração normal de trabalho em vigor na empresa/instituição, para a respetiva categoria profissional ou na respetiva profissão.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a tempo parcial:</a:t>
          </a:r>
          <a:r>
            <a:rPr lang="pt-PT" sz="800" b="0" i="0" u="none" strike="noStrike" baseline="0">
              <a:solidFill>
                <a:srgbClr val="000000"/>
              </a:solidFill>
              <a:latin typeface="Arial"/>
              <a:cs typeface="Arial"/>
            </a:rPr>
            <a:t> trabalhador cujo período de trabalho tem uma duração inferior à duração normal de trabalho em vigor na empresa/instituição, para a respetiva categoria profissional ou na respetiva profissão. </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de outrem:</a:t>
          </a:r>
          <a:r>
            <a:rPr lang="pt-PT" sz="800" b="0" i="0" u="none" strike="noStrike" baseline="0">
              <a:solidFill>
                <a:srgbClr val="000000"/>
              </a:solidFill>
              <a:latin typeface="Arial"/>
              <a:cs typeface="Arial"/>
            </a:rPr>
            <a:t> indivíduo que exerce uma atividade sob a autoridade e direção de outrem, nos termos de um contrato de trabalho, sujeito ou não a forma escrita, e que lhe confere o direito a uma remuneração, a qual não depende dos resultados da unidade económica para a qual trabalha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com contrato a termo:</a:t>
          </a:r>
          <a:r>
            <a:rPr lang="pt-PT" sz="800" b="0" i="0" u="none" strike="noStrike" baseline="0">
              <a:solidFill>
                <a:srgbClr val="000000"/>
              </a:solidFill>
              <a:latin typeface="Arial"/>
              <a:cs typeface="Arial"/>
            </a:rPr>
            <a:t> Indivíduo ligado à empresa/instituição por um contrato reduzido a escrito com fixação do seu termo e com menção concretizada de modo justificativo: 1) a termo certo: quando no contrato escrito conste expressamente a estipulação do prazo de duração do contrato e a indicação do seu termo; 2) a termo incerto: quando o contrato de trabalho dure por todo o tempo necessário à substituição do trabalhador ausente ou à conclusão da atividade, tarefa ou obra cuja execução justifica a sua celebração.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Trabalhador por conta própria:</a:t>
          </a:r>
          <a:r>
            <a:rPr lang="pt-PT" sz="800" b="0" i="0" u="none" strike="noStrike" baseline="0">
              <a:solidFill>
                <a:srgbClr val="000000"/>
              </a:solidFill>
              <a:latin typeface="Arial"/>
              <a:cs typeface="Arial"/>
            </a:rPr>
            <a:t> Indivíduo que exerce uma atividade independente, com associados ou não, obtendo uma remuneração que está diretamente dependente dos lucros (realizados ou potenciais) provenientes de bens ou serviços produzidos. Os associados podem ser, ou não, membros do agregado familiar. Um trabalhador por conta própria pode ser classificado como trabalhador por conta própria como isolado ou como empregador.</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Valor médio da prestação de RSI por família:</a:t>
          </a:r>
          <a:r>
            <a:rPr lang="pt-PT" sz="800" b="0" i="0" u="none" strike="noStrike" baseline="0">
              <a:solidFill>
                <a:srgbClr val="000000"/>
              </a:solidFill>
              <a:latin typeface="Arial"/>
              <a:cs typeface="Arial"/>
            </a:rPr>
            <a:t> quociente entre o total das prestações processadas às famílias e o nº total de famílias (sendo que o mês de processamento da prestação = mês de referência da prestação).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Variação média ponderada intertabelas:</a:t>
          </a: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 Eficácia (meses):</a:t>
          </a:r>
          <a:r>
            <a:rPr lang="pt-PT" sz="800" b="0" i="0" u="none" strike="noStrike" baseline="0">
              <a:solidFill>
                <a:srgbClr val="000000"/>
              </a:solidFill>
              <a:latin typeface="Arial"/>
              <a:cs typeface="Arial"/>
            </a:rPr>
            <a:t> este período reporta-se aos meses que decorrem entre a data de início de eficácia da tabela anterior e da tabela vigente, com arredondamento por excesso a partir dos 15 dias inclusive. </a:t>
          </a:r>
        </a:p>
        <a:p>
          <a:pPr algn="just" rtl="0">
            <a:defRPr sz="1000"/>
          </a:pPr>
          <a:r>
            <a:rPr lang="pt-PT" sz="800" b="1" i="0" u="none" strike="noStrike" baseline="0">
              <a:solidFill>
                <a:srgbClr val="000000"/>
              </a:solidFill>
              <a:latin typeface="Arial"/>
              <a:cs typeface="Arial"/>
            </a:rPr>
            <a:t>- Variação nominal:</a:t>
          </a:r>
          <a:r>
            <a:rPr lang="pt-PT" sz="800" b="0" i="0" u="none" strike="noStrike" baseline="0">
              <a:solidFill>
                <a:srgbClr val="000000"/>
              </a:solidFill>
              <a:latin typeface="Arial"/>
              <a:cs typeface="Arial"/>
            </a:rPr>
            <a:t> é a percentagem de aumento entre a remuneração média ponderada da tabela anterior e da tabela vigente.</a:t>
          </a:r>
        </a:p>
        <a:p>
          <a:pPr algn="just" rtl="0">
            <a:defRPr sz="1000"/>
          </a:pPr>
          <a:r>
            <a:rPr lang="pt-PT" sz="800" b="1" i="0" u="none" strike="noStrike" baseline="0">
              <a:solidFill>
                <a:srgbClr val="000000"/>
              </a:solidFill>
              <a:latin typeface="Arial"/>
              <a:cs typeface="Arial"/>
            </a:rPr>
            <a:t>- Variação deflacionada:</a:t>
          </a:r>
          <a:r>
            <a:rPr lang="pt-PT" sz="800" b="0" i="0" u="none" strike="noStrike" baseline="0">
              <a:solidFill>
                <a:srgbClr val="000000"/>
              </a:solidFill>
              <a:latin typeface="Arial"/>
              <a:cs typeface="Arial"/>
            </a:rPr>
            <a:t> para o total e para cada secção da CAE a variação nominal é deflacionada com a evolução do índice de preços no consumidor (IPC) no período de eficácia da tabela.</a:t>
          </a:r>
        </a:p>
        <a:p>
          <a:pPr algn="just" rtl="0">
            <a:defRPr sz="1000"/>
          </a:pPr>
          <a:r>
            <a:rPr lang="pt-PT" sz="800" b="1" i="0" u="none" strike="noStrike" baseline="0">
              <a:solidFill>
                <a:srgbClr val="000000"/>
              </a:solidFill>
              <a:latin typeface="Arial"/>
              <a:cs typeface="Arial"/>
            </a:rPr>
            <a:t>- Variação anualizada: </a:t>
          </a:r>
          <a:r>
            <a:rPr lang="pt-PT" sz="800" b="0" i="0" u="none" strike="noStrike" baseline="0">
              <a:solidFill>
                <a:srgbClr val="000000"/>
              </a:solidFill>
              <a:latin typeface="Arial"/>
              <a:cs typeface="Arial"/>
            </a:rPr>
            <a:t>para permitir a comparação entre todos os IRC, dado que os períodos de eficácia das tabelas salariais são, em alguns casos, inferiores ou superiores a 12 meses, anualizam-se as percentagens de variação intertabelas nominal e as do Índice de Preços no Consumidor (IPC).</a:t>
          </a:r>
        </a:p>
        <a:p>
          <a:pPr algn="just" rtl="0">
            <a:defRPr sz="1000"/>
          </a:pPr>
          <a:endParaRPr lang="pt-PT" sz="800" b="0" i="0" u="none" strike="noStrike" baseline="0">
            <a:solidFill>
              <a:srgbClr val="000000"/>
            </a:solidFill>
            <a:latin typeface="Arial"/>
            <a:cs typeface="Arial"/>
          </a:endParaRPr>
        </a:p>
        <a:p>
          <a:pPr algn="just" rtl="0">
            <a:defRPr sz="1000"/>
          </a:pPr>
          <a:r>
            <a:rPr lang="pt-PT" sz="800" b="0" i="0" u="none" strike="noStrike" baseline="0">
              <a:solidFill>
                <a:srgbClr val="000000"/>
              </a:solidFill>
              <a:latin typeface="Arial"/>
              <a:cs typeface="Arial"/>
            </a:rPr>
            <a:t> </a:t>
          </a:r>
        </a:p>
      </xdr:txBody>
    </xdr:sp>
    <xdr:clientData/>
  </xdr:twoCellAnchor>
  <xdr:twoCellAnchor>
    <xdr:from>
      <xdr:col>1</xdr:col>
      <xdr:colOff>66675</xdr:colOff>
      <xdr:row>1</xdr:row>
      <xdr:rowOff>47625</xdr:rowOff>
    </xdr:from>
    <xdr:to>
      <xdr:col>15</xdr:col>
      <xdr:colOff>209550</xdr:colOff>
      <xdr:row>73</xdr:row>
      <xdr:rowOff>0</xdr:rowOff>
    </xdr:to>
    <xdr:sp macro="" textlink="">
      <xdr:nvSpPr>
        <xdr:cNvPr id="1465402" name="Text Box 2"/>
        <xdr:cNvSpPr txBox="1">
          <a:spLocks noChangeArrowheads="1"/>
        </xdr:cNvSpPr>
      </xdr:nvSpPr>
      <xdr:spPr bwMode="auto">
        <a:xfrm>
          <a:off x="133350" y="219075"/>
          <a:ext cx="3362325" cy="12353925"/>
        </a:xfrm>
        <a:prstGeom prst="rect">
          <a:avLst/>
        </a:prstGeom>
        <a:noFill/>
        <a:ln w="9525">
          <a:noFill/>
          <a:miter lim="800000"/>
          <a:headEnd/>
          <a:tailEnd/>
        </a:ln>
      </xdr:spPr>
      <xdr:txBody>
        <a:bodyPr vertOverflow="clip" wrap="square" lIns="27432" tIns="22860" rIns="27432" bIns="0" anchor="t" upright="1"/>
        <a:lstStyle/>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r>
            <a:rPr lang="pt-PT" sz="800" b="1" i="0" baseline="0">
              <a:latin typeface="Arial" pitchFamily="34" charset="0"/>
              <a:ea typeface="+mn-ea"/>
              <a:cs typeface="Arial" pitchFamily="34" charset="0"/>
            </a:rPr>
            <a:t>- desempregados </a:t>
          </a:r>
          <a:r>
            <a:rPr lang="pt-PT" sz="800" b="0" i="0" baseline="0">
              <a:latin typeface="Arial" pitchFamily="34" charset="0"/>
              <a:ea typeface="+mn-ea"/>
              <a:cs typeface="Arial" pitchFamily="34" charset="0"/>
            </a:rPr>
            <a:t>(desemprego registado): não têm um emprego e estão imediatamente disponíveis para trabalhar, dos quais: primeiro emprego (nunca trabalharam) e novo emprego (já trabalharam);</a:t>
          </a:r>
          <a:endParaRPr lang="pt-PT" sz="800">
            <a:latin typeface="Arial" pitchFamily="34" charset="0"/>
            <a:cs typeface="Arial" pitchFamily="34" charset="0"/>
          </a:endParaRPr>
        </a:p>
        <a:p>
          <a:pPr algn="just" rtl="0"/>
          <a:r>
            <a:rPr lang="pt-PT" sz="800" b="1" i="0" baseline="0">
              <a:latin typeface="Arial" pitchFamily="34" charset="0"/>
              <a:ea typeface="+mn-ea"/>
              <a:cs typeface="Arial" pitchFamily="34" charset="0"/>
            </a:rPr>
            <a:t>- indisponíveis temporariamente: </a:t>
          </a:r>
          <a:r>
            <a:rPr lang="pt-PT" sz="800" b="0" i="0" baseline="0">
              <a:latin typeface="Arial" pitchFamily="34" charset="0"/>
              <a:ea typeface="+mn-ea"/>
              <a:cs typeface="Arial" pitchFamily="34" charset="0"/>
            </a:rPr>
            <a:t>desempregados ou empregados que não reúnem condições imediatas para o trabalho por motivos de saúde.</a:t>
          </a:r>
          <a:endParaRPr lang="pt-PT" sz="800">
            <a:latin typeface="Arial" pitchFamily="34" charset="0"/>
            <a:cs typeface="Arial" pitchFamily="34" charset="0"/>
          </a:endParaRPr>
        </a:p>
        <a:p>
          <a:pPr algn="just" rtl="0" fontAlgn="base"/>
          <a:endParaRPr lang="pt-PT" sz="800" b="0" i="0" baseline="0">
            <a:latin typeface="Arial" pitchFamily="34" charset="0"/>
            <a:ea typeface="+mn-ea"/>
            <a:cs typeface="Arial" pitchFamily="34" charset="0"/>
          </a:endParaRPr>
        </a:p>
        <a:p>
          <a:pPr algn="just" rtl="0"/>
          <a:r>
            <a:rPr lang="pt-PT" sz="800" b="1" i="0" baseline="0">
              <a:latin typeface="Arial" pitchFamily="34" charset="0"/>
              <a:ea typeface="+mn-ea"/>
              <a:cs typeface="Arial" pitchFamily="34" charset="0"/>
            </a:rPr>
            <a:t>Pensão de invalidez:</a:t>
          </a:r>
          <a:r>
            <a:rPr lang="pt-PT" sz="800" b="0" i="0" baseline="0">
              <a:latin typeface="Arial" pitchFamily="34" charset="0"/>
              <a:ea typeface="+mn-ea"/>
              <a:cs typeface="Arial" pitchFamily="34" charset="0"/>
            </a:rPr>
            <a:t>  prestação pecuniária de pagamento mensal, destinada a proteger os beneficiários de Regime Geral da Segurança Social nas situações de incapacidade permanente para o trabalho.</a:t>
          </a:r>
        </a:p>
        <a:p>
          <a:pPr rtl="0"/>
          <a:endParaRPr lang="pt-PT" sz="800"/>
        </a:p>
        <a:p>
          <a:pPr algn="just" rtl="0">
            <a:defRPr sz="1000"/>
          </a:pPr>
          <a:r>
            <a:rPr lang="pt-PT" sz="800" b="1" i="0" u="none" strike="noStrike" baseline="0">
              <a:solidFill>
                <a:srgbClr val="000000"/>
              </a:solidFill>
              <a:latin typeface="Arial"/>
              <a:cs typeface="Arial"/>
            </a:rPr>
            <a:t>Pensão de sobrevivência:</a:t>
          </a:r>
          <a:r>
            <a:rPr lang="pt-PT" sz="800" b="0" i="0" u="none" strike="noStrike" baseline="0">
              <a:solidFill>
                <a:srgbClr val="000000"/>
              </a:solidFill>
              <a:latin typeface="Arial"/>
              <a:cs typeface="Arial"/>
            </a:rPr>
            <a:t> prestação pecuniária mensal, cujo montante é determinado em função da pensão de aposentação.</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Pensão de velhice:</a:t>
          </a:r>
          <a:r>
            <a:rPr lang="pt-PT" sz="800" b="0" i="0" u="none" strike="noStrike" baseline="0">
              <a:solidFill>
                <a:srgbClr val="000000"/>
              </a:solidFill>
              <a:latin typeface="Arial"/>
              <a:cs typeface="Arial"/>
            </a:rPr>
            <a:t> prestação pecuniária mensal do regime geral de segurança social, destinada a proteger os beneficiários quando atingem a idade mínima legalmente presumida como adequada para a cessação do exercício da atividade profissional.</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Pensionista ativo:</a:t>
          </a:r>
          <a:r>
            <a:rPr lang="pt-PT" sz="800" b="0" i="0" u="none" strike="noStrike" baseline="0">
              <a:solidFill>
                <a:srgbClr val="000000"/>
              </a:solidFill>
              <a:latin typeface="Arial"/>
              <a:cs typeface="Arial"/>
            </a:rPr>
            <a:t> todos os pensionistas que à data de referência se encontravam a receberem um qualquer tipo de pensão.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Pessoal ao serviço: </a:t>
          </a:r>
          <a:r>
            <a:rPr lang="pt-PT" sz="800" b="0" i="0" u="none" strike="noStrike" baseline="0">
              <a:solidFill>
                <a:srgbClr val="000000"/>
              </a:solidFill>
              <a:latin typeface="Arial"/>
              <a:cs typeface="Arial"/>
            </a:rPr>
            <a:t>pessoas que no período de referência efetuaram qualquer trabalho remunerado de pelo menos uma hora para o estabelecimento, independentemente do vínculo que tinham. Inclui as pessoas temporariamente ausentes, nas datas de referência, por férias, maternidade, conflito de trabalho, formação profissional, assim como por doença e acidente de trabalho de duração igual ou inferior a um mês. Inclui também os trabalhadores de outras empresas que se encontram a trabalhar no estabelecimento sendo aí diretamente remunerados. Inclui ainda os sócios gerentes, cooperantes e familiares que trabalham nas datas de referência, tendo recebido por esse trabalho uma remuneração. Exclui os trabalhadores a cumprir serviço militar, em regime de licença sem vencimento, em desempenho de cargos públicos (vereadores, deputados), ausentes por doença ou acidente de trabalho de duração superior a um mês, assim como trabalhadores com vínculo ao estabelecimento deslocados para outras empresas, sendo nessas diretamente remunerados.</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pitchFamily="34" charset="0"/>
              <a:cs typeface="Arial" pitchFamily="34" charset="0"/>
            </a:rPr>
            <a:t>População ativa: </a:t>
          </a:r>
          <a:r>
            <a:rPr lang="pt-PT" sz="800" b="0" i="0" u="none" strike="noStrike" baseline="0">
              <a:solidFill>
                <a:sysClr val="windowText" lastClr="000000"/>
              </a:solidFill>
              <a:latin typeface="Arial" pitchFamily="34" charset="0"/>
              <a:cs typeface="Arial" pitchFamily="34" charset="0"/>
            </a:rPr>
            <a:t>p</a:t>
          </a:r>
          <a:r>
            <a:rPr lang="pt-PT" sz="800">
              <a:latin typeface="Arial" pitchFamily="34" charset="0"/>
              <a:cs typeface="Arial" pitchFamily="34" charset="0"/>
            </a:rPr>
            <a:t>opulação com idade mínima de 15 anos que, no período de referência, constituía a mão de obra disponível para a produção de bens e serviços que entram no circuito económico (população empregada e desempregada). </a:t>
          </a: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População com emprego: </a:t>
          </a:r>
          <a:r>
            <a:rPr lang="pt-PT" sz="800" b="0" i="0" u="none" strike="noStrike" baseline="0">
              <a:solidFill>
                <a:srgbClr val="000000"/>
              </a:solidFill>
              <a:latin typeface="Arial"/>
              <a:cs typeface="Arial"/>
            </a:rPr>
            <a:t>Indivíduo com idade mínima de 15 anos que, no período de referência, se encontrava numa das seguintes situações: a) tinha efetuado trabalho de pelo menos uma hora, mediante pagamento de uma remuneração ou com vista a um benefício ou ganho familiar em dinheiro ou em géneros; b) tinha um emprego, não estava ao serviço, mas tinha uma ligação formal com o seu emprego; c) tinha uma empresa, mas não estava temporariamente ao trabalho por uma razão específica; d) estava em situação de pré-reforma, mas encontrava-se a trabalhar no período de referência</a:t>
          </a:r>
        </a:p>
        <a:p>
          <a:pPr algn="just" rtl="0">
            <a:defRPr sz="1000"/>
          </a:pPr>
          <a:endParaRPr lang="pt-PT" sz="800" b="0"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Prestação de rendimento social de inserção</a:t>
          </a:r>
          <a:r>
            <a:rPr lang="pt-PT" sz="800" b="0" i="0" u="none" strike="noStrike" baseline="0">
              <a:solidFill>
                <a:srgbClr val="000000"/>
              </a:solidFill>
              <a:latin typeface="Arial"/>
              <a:cs typeface="Arial"/>
            </a:rPr>
            <a:t>: atribuição pecuniária, de carácter transitório, variável em função do rendimento e da composição dos agregados familiares dos requerentes e calculada por referência ao valor do rendimento social de inserção.</a:t>
          </a:r>
          <a:endParaRPr lang="pt-PT" sz="800" b="1" i="0" u="none" strike="noStrike" baseline="0">
            <a:solidFill>
              <a:srgbClr val="000000"/>
            </a:solidFill>
            <a:latin typeface="Arial"/>
            <a:cs typeface="Arial"/>
          </a:endParaRPr>
        </a:p>
        <a:p>
          <a:pPr algn="just" rtl="0">
            <a:defRPr sz="1000"/>
          </a:pPr>
          <a:endParaRPr lang="pt-PT" sz="800" b="1" i="0" u="none" strike="noStrike" baseline="0">
            <a:solidFill>
              <a:srgbClr val="000000"/>
            </a:solidFill>
            <a:latin typeface="Arial"/>
            <a:cs typeface="Arial"/>
          </a:endParaRPr>
        </a:p>
        <a:p>
          <a:pPr algn="just" rtl="0">
            <a:defRPr sz="1000"/>
          </a:pPr>
          <a:r>
            <a:rPr lang="pt-PT" sz="800" b="1" i="0" u="none" strike="noStrike" baseline="0">
              <a:solidFill>
                <a:srgbClr val="000000"/>
              </a:solidFill>
              <a:latin typeface="Arial"/>
              <a:cs typeface="Arial"/>
            </a:rPr>
            <a:t>Remuneração mensal base: </a:t>
          </a:r>
          <a:r>
            <a:rPr lang="pt-PT" sz="800" b="0" i="0" u="none" strike="noStrike" baseline="0">
              <a:solidFill>
                <a:srgbClr val="000000"/>
              </a:solidFill>
              <a:latin typeface="Arial"/>
              <a:cs typeface="Arial"/>
            </a:rPr>
            <a:t>montante ilíquido em dinheiro e/ ou géneros pago aos trabalhadores no período de referência e correspondente às horas normais de trabalho, independentemente de terem faltado ou não por férias, maternidade, greves, formação profissional, doença e acidentes de trabalho por tempo igual ou inferior a um mês. Remuneração mensal ganho: remuneração base, prémios e subsídios  regulares e remuneração por trabalho suplementar.</a:t>
          </a:r>
        </a:p>
        <a:p>
          <a:pPr rtl="0" fontAlgn="base"/>
          <a:endParaRPr lang="pt-PT" sz="800" b="1" i="0" baseline="0">
            <a:latin typeface="Arial" pitchFamily="34" charset="0"/>
            <a:ea typeface="+mn-ea"/>
            <a:cs typeface="Arial" pitchFamily="34" charset="0"/>
          </a:endParaRPr>
        </a:p>
        <a:p>
          <a:pPr rtl="0" eaLnBrk="1" fontAlgn="auto" latinLnBrk="0" hangingPunct="1"/>
          <a:r>
            <a:rPr lang="pt-PT" sz="800" b="1" i="0" baseline="0">
              <a:latin typeface="Arial" pitchFamily="34" charset="0"/>
              <a:ea typeface="+mn-ea"/>
              <a:cs typeface="Arial" pitchFamily="34" charset="0"/>
            </a:rPr>
            <a:t>Rendimento social de inserção (RSI):</a:t>
          </a:r>
          <a:r>
            <a:rPr lang="pt-PT" sz="800" b="0" i="0" baseline="0">
              <a:latin typeface="Arial" pitchFamily="34" charset="0"/>
              <a:ea typeface="+mn-ea"/>
              <a:cs typeface="Arial" pitchFamily="34" charset="0"/>
            </a:rPr>
            <a:t> montante indexado ao valor legalmente fixado para a pensão social do subsistema de solidariedade e calculado por referência à composição dos agregados familiares.</a:t>
          </a:r>
          <a:endParaRPr lang="pt-PT" sz="800">
            <a:latin typeface="Arial" pitchFamily="34" charset="0"/>
            <a:ea typeface="+mn-ea"/>
            <a:cs typeface="Arial" pitchFamily="34" charset="0"/>
          </a:endParaRPr>
        </a:p>
        <a:p>
          <a:pPr rtl="0" fontAlgn="base"/>
          <a:endParaRPr lang="pt-PT" sz="800" b="1" i="0" baseline="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atividade: </a:t>
          </a:r>
          <a:r>
            <a:rPr lang="pt-PT" sz="800" b="0" i="0" baseline="0">
              <a:latin typeface="Arial" pitchFamily="34" charset="0"/>
              <a:ea typeface="+mn-ea"/>
              <a:cs typeface="Arial" pitchFamily="34" charset="0"/>
            </a:rPr>
            <a:t>relação entre a população ativa e a população total com 15 e mais anos de idade.</a:t>
          </a:r>
        </a:p>
        <a:p>
          <a:pPr rtl="0"/>
          <a:endParaRPr lang="pt-PT" sz="800">
            <a:latin typeface="Arial" pitchFamily="34" charset="0"/>
            <a:ea typeface="+mn-ea"/>
            <a:cs typeface="Arial" pitchFamily="34" charset="0"/>
          </a:endParaRPr>
        </a:p>
        <a:p>
          <a:pPr rtl="0"/>
          <a:r>
            <a:rPr lang="pt-PT" sz="800" b="1" i="0" baseline="0">
              <a:latin typeface="Arial" pitchFamily="34" charset="0"/>
              <a:ea typeface="+mn-ea"/>
              <a:cs typeface="Arial" pitchFamily="34" charset="0"/>
            </a:rPr>
            <a:t>Taxa de emprego:</a:t>
          </a:r>
          <a:r>
            <a:rPr lang="pt-PT" sz="800" b="0" i="0" baseline="0">
              <a:latin typeface="Arial" pitchFamily="34" charset="0"/>
              <a:ea typeface="+mn-ea"/>
              <a:cs typeface="Arial" pitchFamily="34" charset="0"/>
            </a:rPr>
            <a:t> número de pessoas com emprego expresso em percentagem do total da população no mesmo grupo etário.</a:t>
          </a:r>
          <a:endParaRPr lang="pt-PT" sz="800">
            <a:latin typeface="Arial" pitchFamily="34" charset="0"/>
            <a:cs typeface="Arial" pitchFamily="34" charset="0"/>
          </a:endParaRPr>
        </a:p>
        <a:p>
          <a:pPr rtl="0" fontAlgn="base"/>
          <a:endParaRPr lang="pt-PT" sz="800" b="0" i="0" baseline="0">
            <a:latin typeface="Arial" pitchFamily="34" charset="0"/>
            <a:ea typeface="+mn-ea"/>
            <a:cs typeface="Arial" pitchFamily="34" charset="0"/>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a:p>
          <a:pPr algn="just" rtl="0">
            <a:defRPr sz="1000"/>
          </a:pPr>
          <a:endParaRPr lang="pt-PT" sz="800" b="0" i="0" u="none" strike="noStrike" baseline="0">
            <a:solidFill>
              <a:srgbClr val="000000"/>
            </a:solidFill>
            <a:latin typeface="Arial"/>
            <a:cs typeface="Arial"/>
          </a:endParaRPr>
        </a:p>
      </xdr:txBody>
    </xdr:sp>
    <xdr:clientData/>
  </xdr:twoCellAnchor>
  <xdr:twoCellAnchor>
    <xdr:from>
      <xdr:col>1</xdr:col>
      <xdr:colOff>0</xdr:colOff>
      <xdr:row>0</xdr:row>
      <xdr:rowOff>0</xdr:rowOff>
    </xdr:from>
    <xdr:to>
      <xdr:col>3</xdr:col>
      <xdr:colOff>240573</xdr:colOff>
      <xdr:row>1</xdr:row>
      <xdr:rowOff>8550</xdr:rowOff>
    </xdr:to>
    <xdr:grpSp>
      <xdr:nvGrpSpPr>
        <xdr:cNvPr id="8" name="Grupo 7"/>
        <xdr:cNvGrpSpPr/>
      </xdr:nvGrpSpPr>
      <xdr:grpSpPr>
        <a:xfrm>
          <a:off x="66675" y="0"/>
          <a:ext cx="612048" cy="180000"/>
          <a:chOff x="4797152" y="7020272"/>
          <a:chExt cx="612048" cy="180000"/>
        </a:xfrm>
      </xdr:grpSpPr>
      <xdr:sp macro="" textlink="">
        <xdr:nvSpPr>
          <xdr:cNvPr id="9" name="Rectângulo 8"/>
          <xdr:cNvSpPr/>
        </xdr:nvSpPr>
        <xdr:spPr>
          <a:xfrm>
            <a:off x="4797152" y="7020272"/>
            <a:ext cx="180000" cy="180000"/>
          </a:xfrm>
          <a:prstGeom prst="rect">
            <a:avLst/>
          </a:prstGeom>
          <a:solidFill>
            <a:srgbClr val="EEB000"/>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0" name="Rectângulo 9"/>
          <xdr:cNvSpPr/>
        </xdr:nvSpPr>
        <xdr:spPr>
          <a:xfrm>
            <a:off x="5013176" y="7020272"/>
            <a:ext cx="180000" cy="180000"/>
          </a:xfrm>
          <a:prstGeom prst="rect">
            <a:avLst/>
          </a:prstGeom>
          <a:solidFill>
            <a:schemeClr val="accent3"/>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11" name="Rectângulo 10"/>
          <xdr:cNvSpPr/>
        </xdr:nvSpPr>
        <xdr:spPr>
          <a:xfrm>
            <a:off x="5229200" y="7020272"/>
            <a:ext cx="180000" cy="180000"/>
          </a:xfrm>
          <a:prstGeom prst="rect">
            <a:avLst/>
          </a:prstGeom>
          <a:solidFill>
            <a:schemeClr val="accent4"/>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4.xml><?xml version="1.0" encoding="utf-8"?>
<xdr:wsDr xmlns:xdr="http://schemas.openxmlformats.org/drawingml/2006/spreadsheetDrawing" xmlns:a="http://schemas.openxmlformats.org/drawingml/2006/main">
  <xdr:twoCellAnchor>
    <xdr:from>
      <xdr:col>12</xdr:col>
      <xdr:colOff>419100</xdr:colOff>
      <xdr:row>0</xdr:row>
      <xdr:rowOff>0</xdr:rowOff>
    </xdr:from>
    <xdr:to>
      <xdr:col>14</xdr:col>
      <xdr:colOff>21498</xdr:colOff>
      <xdr:row>1</xdr:row>
      <xdr:rowOff>8550</xdr:rowOff>
    </xdr:to>
    <xdr:grpSp>
      <xdr:nvGrpSpPr>
        <xdr:cNvPr id="2" name="Grupo 1"/>
        <xdr:cNvGrpSpPr/>
      </xdr:nvGrpSpPr>
      <xdr:grpSpPr>
        <a:xfrm>
          <a:off x="6105525" y="0"/>
          <a:ext cx="58347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5.xml><?xml version="1.0" encoding="utf-8"?>
<xdr:wsDr xmlns:xdr="http://schemas.openxmlformats.org/drawingml/2006/spreadsheetDrawing" xmlns:a="http://schemas.openxmlformats.org/drawingml/2006/main">
  <xdr:twoCellAnchor>
    <xdr:from>
      <xdr:col>1</xdr:col>
      <xdr:colOff>0</xdr:colOff>
      <xdr:row>0</xdr:row>
      <xdr:rowOff>0</xdr:rowOff>
    </xdr:from>
    <xdr:to>
      <xdr:col>3</xdr:col>
      <xdr:colOff>364398</xdr:colOff>
      <xdr:row>1</xdr:row>
      <xdr:rowOff>8550</xdr:rowOff>
    </xdr:to>
    <xdr:grpSp>
      <xdr:nvGrpSpPr>
        <xdr:cNvPr id="2" name="Grupo 1"/>
        <xdr:cNvGrpSpPr/>
      </xdr:nvGrpSpPr>
      <xdr:grpSpPr>
        <a:xfrm>
          <a:off x="66675" y="0"/>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6.xml><?xml version="1.0" encoding="utf-8"?>
<xdr:wsDr xmlns:xdr="http://schemas.openxmlformats.org/drawingml/2006/spreadsheetDrawing" xmlns:a="http://schemas.openxmlformats.org/drawingml/2006/main">
  <xdr:twoCellAnchor>
    <xdr:from>
      <xdr:col>12</xdr:col>
      <xdr:colOff>238125</xdr:colOff>
      <xdr:row>0</xdr:row>
      <xdr:rowOff>0</xdr:rowOff>
    </xdr:from>
    <xdr:to>
      <xdr:col>14</xdr:col>
      <xdr:colOff>11973</xdr:colOff>
      <xdr:row>1</xdr:row>
      <xdr:rowOff>8550</xdr:rowOff>
    </xdr:to>
    <xdr:grpSp>
      <xdr:nvGrpSpPr>
        <xdr:cNvPr id="2" name="Grupo 1"/>
        <xdr:cNvGrpSpPr/>
      </xdr:nvGrpSpPr>
      <xdr:grpSpPr>
        <a:xfrm>
          <a:off x="6057900" y="0"/>
          <a:ext cx="612048"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12</xdr:col>
      <xdr:colOff>238125</xdr:colOff>
      <xdr:row>0</xdr:row>
      <xdr:rowOff>0</xdr:rowOff>
    </xdr:from>
    <xdr:to>
      <xdr:col>14</xdr:col>
      <xdr:colOff>11973</xdr:colOff>
      <xdr:row>1</xdr:row>
      <xdr:rowOff>8550</xdr:rowOff>
    </xdr:to>
    <xdr:grpSp>
      <xdr:nvGrpSpPr>
        <xdr:cNvPr id="6" name="Grupo 5"/>
        <xdr:cNvGrpSpPr/>
      </xdr:nvGrpSpPr>
      <xdr:grpSpPr>
        <a:xfrm>
          <a:off x="6057900" y="0"/>
          <a:ext cx="612048" cy="180000"/>
          <a:chOff x="4797152" y="7020272"/>
          <a:chExt cx="612048" cy="180000"/>
        </a:xfrm>
      </xdr:grpSpPr>
      <xdr:sp macro="" textlink="">
        <xdr:nvSpPr>
          <xdr:cNvPr id="7" name="Rectângulo 6"/>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8" name="Rectângulo 7"/>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9" name="Rectângulo 8"/>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wsDr>
</file>

<file path=xl/drawings/drawing7.xml><?xml version="1.0" encoding="utf-8"?>
<xdr:wsDr xmlns:xdr="http://schemas.openxmlformats.org/drawingml/2006/spreadsheetDrawing" xmlns:a="http://schemas.openxmlformats.org/drawingml/2006/main">
  <xdr:twoCellAnchor>
    <xdr:from>
      <xdr:col>1</xdr:col>
      <xdr:colOff>0</xdr:colOff>
      <xdr:row>0</xdr:row>
      <xdr:rowOff>4737</xdr:rowOff>
    </xdr:from>
    <xdr:to>
      <xdr:col>3</xdr:col>
      <xdr:colOff>364398</xdr:colOff>
      <xdr:row>1</xdr:row>
      <xdr:rowOff>13287</xdr:rowOff>
    </xdr:to>
    <xdr:grpSp>
      <xdr:nvGrpSpPr>
        <xdr:cNvPr id="2" name="Grupo 1"/>
        <xdr:cNvGrpSpPr/>
      </xdr:nvGrpSpPr>
      <xdr:grpSpPr>
        <a:xfrm>
          <a:off x="66675" y="4737"/>
          <a:ext cx="602523" cy="180000"/>
          <a:chOff x="4797152" y="7020272"/>
          <a:chExt cx="612048" cy="180000"/>
        </a:xfrm>
      </xdr:grpSpPr>
      <xdr:sp macro="" textlink="">
        <xdr:nvSpPr>
          <xdr:cNvPr id="3" name="Rectângulo 2"/>
          <xdr:cNvSpPr/>
        </xdr:nvSpPr>
        <xdr:spPr>
          <a:xfrm>
            <a:off x="4797152" y="7020272"/>
            <a:ext cx="180000" cy="180000"/>
          </a:xfrm>
          <a:prstGeom prst="rect">
            <a:avLst/>
          </a:prstGeom>
          <a:solidFill>
            <a:schemeClr val="accent2"/>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4" name="Rectângulo 3"/>
          <xdr:cNvSpPr/>
        </xdr:nvSpPr>
        <xdr:spPr>
          <a:xfrm>
            <a:off x="5013176"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sp macro="" textlink="">
        <xdr:nvSpPr>
          <xdr:cNvPr id="5" name="Rectângulo 4"/>
          <xdr:cNvSpPr/>
        </xdr:nvSpPr>
        <xdr:spPr>
          <a:xfrm>
            <a:off x="5229200" y="7020272"/>
            <a:ext cx="180000" cy="180000"/>
          </a:xfrm>
          <a:prstGeom prst="rect">
            <a:avLst/>
          </a:prstGeom>
          <a:solidFill>
            <a:srgbClr val="00599D"/>
          </a:solidFill>
          <a:ln>
            <a:noFill/>
          </a:ln>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pt-PT"/>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ctr"/>
            <a:endParaRPr lang="pt-PT"/>
          </a:p>
        </xdr:txBody>
      </xdr:sp>
    </xdr:grpSp>
    <xdr:clientData/>
  </xdr:twoCellAnchor>
  <xdr:twoCellAnchor>
    <xdr:from>
      <xdr:col>3</xdr:col>
      <xdr:colOff>38100</xdr:colOff>
      <xdr:row>19</xdr:row>
      <xdr:rowOff>9524</xdr:rowOff>
    </xdr:from>
    <xdr:to>
      <xdr:col>7</xdr:col>
      <xdr:colOff>328425</xdr:colOff>
      <xdr:row>31</xdr:row>
      <xdr:rowOff>112124</xdr:rowOff>
    </xdr:to>
    <xdr:graphicFrame macro="">
      <xdr:nvGraphicFramePr>
        <xdr:cNvPr id="6"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8</xdr:col>
      <xdr:colOff>133349</xdr:colOff>
      <xdr:row>19</xdr:row>
      <xdr:rowOff>19050</xdr:rowOff>
    </xdr:from>
    <xdr:to>
      <xdr:col>16</xdr:col>
      <xdr:colOff>261749</xdr:colOff>
      <xdr:row>31</xdr:row>
      <xdr:rowOff>121650</xdr:rowOff>
    </xdr:to>
    <xdr:graphicFrame macro="">
      <xdr:nvGraphicFramePr>
        <xdr:cNvPr id="7"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3</xdr:col>
      <xdr:colOff>19050</xdr:colOff>
      <xdr:row>44</xdr:row>
      <xdr:rowOff>9524</xdr:rowOff>
    </xdr:from>
    <xdr:to>
      <xdr:col>7</xdr:col>
      <xdr:colOff>309375</xdr:colOff>
      <xdr:row>56</xdr:row>
      <xdr:rowOff>112124</xdr:rowOff>
    </xdr:to>
    <xdr:graphicFrame macro="">
      <xdr:nvGraphicFramePr>
        <xdr:cNvPr id="10"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8</xdr:col>
      <xdr:colOff>128586</xdr:colOff>
      <xdr:row>44</xdr:row>
      <xdr:rowOff>14287</xdr:rowOff>
    </xdr:from>
    <xdr:to>
      <xdr:col>16</xdr:col>
      <xdr:colOff>256986</xdr:colOff>
      <xdr:row>56</xdr:row>
      <xdr:rowOff>116887</xdr:rowOff>
    </xdr:to>
    <xdr:graphicFrame macro="">
      <xdr:nvGraphicFramePr>
        <xdr:cNvPr id="11" name="Chart 8"/>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drawings/drawing8.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drawings/drawing9.xml><?xml version="1.0" encoding="utf-8"?>
<c:userShapes xmlns:c="http://schemas.openxmlformats.org/drawingml/2006/chart">
  <cdr:relSizeAnchor xmlns:cdr="http://schemas.openxmlformats.org/drawingml/2006/chartDrawing">
    <cdr:from>
      <cdr:x>0.01643</cdr:x>
      <cdr:y>0.92604</cdr:y>
    </cdr:from>
    <cdr:to>
      <cdr:x>0.98503</cdr:x>
      <cdr:y>0.98554</cdr:y>
    </cdr:to>
    <cdr:sp macro="" textlink="">
      <cdr:nvSpPr>
        <cdr:cNvPr id="1892353" name="Text Box 1"/>
        <cdr:cNvSpPr txBox="1">
          <a:spLocks xmlns:a="http://schemas.openxmlformats.org/drawingml/2006/main" noChangeArrowheads="1"/>
        </cdr:cNvSpPr>
      </cdr:nvSpPr>
      <cdr:spPr bwMode="auto">
        <a:xfrm xmlns:a="http://schemas.openxmlformats.org/drawingml/2006/main">
          <a:off x="49684" y="2000250"/>
          <a:ext cx="2929047" cy="128516"/>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vertOverflow="clip" wrap="square" lIns="27432" tIns="18288" rIns="0" bIns="0" anchor="t" upright="1"/>
        <a:lstStyle xmlns:a="http://schemas.openxmlformats.org/drawingml/2006/main"/>
        <a:p xmlns:a="http://schemas.openxmlformats.org/drawingml/2006/main">
          <a:pPr algn="l" rtl="0">
            <a:defRPr sz="1000"/>
          </a:pPr>
          <a:r>
            <a:rPr lang="pt-PT" sz="600" b="0" i="0" u="none" strike="noStrike" baseline="0">
              <a:solidFill>
                <a:schemeClr val="tx2"/>
              </a:solidFill>
              <a:latin typeface="Arial"/>
              <a:cs typeface="Arial"/>
            </a:rPr>
            <a:t>fonte: II/MTSSS. </a:t>
          </a:r>
        </a:p>
      </cdr:txBody>
    </cdr:sp>
  </cdr:relSizeAnchor>
</c:userShapes>
</file>

<file path=xl/externalLinks/_rels/externalLink1.xml.rels><?xml version="1.0" encoding="UTF-8" standalone="yes"?>
<Relationships xmlns="http://schemas.openxmlformats.org/package/2006/relationships"><Relationship Id="rId1" Type="http://schemas.openxmlformats.org/officeDocument/2006/relationships/externalLinkPath" Target="file:///C:\3_dados\ine\ipc\dashboard-table-scroll_IPC_com%20total.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Dashboard"/>
      <sheetName val="Data"/>
      <sheetName val="Calculation"/>
      <sheetName val="links"/>
      <sheetName val="Folha2"/>
    </sheetNames>
    <sheetDataSet>
      <sheetData sheetId="0" refreshError="1"/>
      <sheetData sheetId="1" refreshError="1"/>
      <sheetData sheetId="2" refreshError="1">
        <row r="7">
          <cell r="E7">
            <v>4</v>
          </cell>
        </row>
      </sheetData>
      <sheetData sheetId="3" refreshError="1"/>
      <sheetData sheetId="4" refreshError="1"/>
    </sheetDataSet>
  </externalBook>
</externalLink>
</file>

<file path=xl/theme/_rels/theme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theme/theme1.xml><?xml version="1.0" encoding="utf-8"?>
<a:theme xmlns:a="http://schemas.openxmlformats.org/drawingml/2006/main" name="Viagem">
  <a:themeElements>
    <a:clrScheme name="Pag14">
      <a:dk1>
        <a:sysClr val="windowText" lastClr="000000"/>
      </a:dk1>
      <a:lt1>
        <a:sysClr val="window" lastClr="FFFFFF"/>
      </a:lt1>
      <a:dk2>
        <a:srgbClr val="1F497D"/>
      </a:dk2>
      <a:lt2>
        <a:srgbClr val="EEECE1"/>
      </a:lt2>
      <a:accent1>
        <a:srgbClr val="00599D"/>
      </a:accent1>
      <a:accent2>
        <a:srgbClr val="FF9900"/>
      </a:accent2>
      <a:accent3>
        <a:srgbClr val="669900"/>
      </a:accent3>
      <a:accent4>
        <a:srgbClr val="008080"/>
      </a:accent4>
      <a:accent5>
        <a:srgbClr val="D3EEFF"/>
      </a:accent5>
      <a:accent6>
        <a:srgbClr val="EBF7FF"/>
      </a:accent6>
      <a:hlink>
        <a:srgbClr val="1F497D"/>
      </a:hlink>
      <a:folHlink>
        <a:srgbClr val="0984AE"/>
      </a:folHlink>
    </a:clrScheme>
    <a:fontScheme name="Viagem">
      <a:majorFont>
        <a:latin typeface="Franklin Gothic Medium"/>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ajorFont>
      <a:minorFont>
        <a:latin typeface="Franklin Gothic Book"/>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minorFont>
    </a:fontScheme>
    <a:fmtScheme name="Viagem">
      <a:fillStyleLst>
        <a:solidFill>
          <a:schemeClr val="phClr"/>
        </a:solidFill>
        <a:gradFill rotWithShape="1">
          <a:gsLst>
            <a:gs pos="0">
              <a:schemeClr val="phClr">
                <a:tint val="30000"/>
                <a:satMod val="250000"/>
              </a:schemeClr>
            </a:gs>
            <a:gs pos="72000">
              <a:schemeClr val="phClr">
                <a:tint val="75000"/>
                <a:satMod val="210000"/>
              </a:schemeClr>
            </a:gs>
            <a:gs pos="100000">
              <a:schemeClr val="phClr">
                <a:tint val="85000"/>
                <a:satMod val="210000"/>
              </a:schemeClr>
            </a:gs>
          </a:gsLst>
          <a:lin ang="5400000" scaled="1"/>
        </a:gradFill>
        <a:gradFill rotWithShape="1">
          <a:gsLst>
            <a:gs pos="0">
              <a:schemeClr val="phClr">
                <a:tint val="75000"/>
                <a:shade val="85000"/>
                <a:satMod val="230000"/>
              </a:schemeClr>
            </a:gs>
            <a:gs pos="25000">
              <a:schemeClr val="phClr">
                <a:tint val="90000"/>
                <a:shade val="70000"/>
                <a:satMod val="220000"/>
              </a:schemeClr>
            </a:gs>
            <a:gs pos="50000">
              <a:schemeClr val="phClr">
                <a:tint val="90000"/>
                <a:shade val="58000"/>
                <a:satMod val="225000"/>
              </a:schemeClr>
            </a:gs>
            <a:gs pos="65000">
              <a:schemeClr val="phClr">
                <a:tint val="90000"/>
                <a:shade val="58000"/>
                <a:satMod val="225000"/>
              </a:schemeClr>
            </a:gs>
            <a:gs pos="80000">
              <a:schemeClr val="phClr">
                <a:tint val="90000"/>
                <a:shade val="69000"/>
                <a:satMod val="220000"/>
              </a:schemeClr>
            </a:gs>
            <a:gs pos="100000">
              <a:schemeClr val="phClr">
                <a:tint val="77000"/>
                <a:shade val="80000"/>
                <a:satMod val="230000"/>
              </a:schemeClr>
            </a:gs>
          </a:gsLst>
          <a:lin ang="5400000" scaled="1"/>
        </a:gradFill>
      </a:fillStyleLst>
      <a:lnStyleLst>
        <a:ln w="10000" cap="flat" cmpd="sng" algn="ctr">
          <a:solidFill>
            <a:schemeClr val="ph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76200" dist="50800" dir="5400000" rotWithShape="0">
              <a:srgbClr val="4E3B30">
                <a:alpha val="60000"/>
              </a:srgbClr>
            </a:outerShdw>
          </a:effectLst>
        </a:effectStyle>
        <a:effectStyle>
          <a:effectLst>
            <a:outerShdw blurRad="76200" dist="50800" dir="5400000" rotWithShape="0">
              <a:srgbClr val="4E3B30">
                <a:alpha val="60000"/>
              </a:srgbClr>
            </a:outerShdw>
          </a:effectLst>
          <a:scene3d>
            <a:camera prst="orthographicFront">
              <a:rot lat="0" lon="0" rev="0"/>
            </a:camera>
            <a:lightRig rig="threePt" dir="tl">
              <a:rot lat="0" lon="0" rev="0"/>
            </a:lightRig>
          </a:scene3d>
          <a:sp3d prstMaterial="metal">
            <a:bevelT w="10000" h="10000"/>
          </a:sp3d>
        </a:effectStyle>
        <a:effectStyle>
          <a:effectLst>
            <a:outerShdw blurRad="76200" dist="50800" dir="5400000" rotWithShape="0">
              <a:srgbClr val="4E3B30">
                <a:alpha val="60000"/>
              </a:srgbClr>
            </a:outerShdw>
          </a:effectLst>
          <a:scene3d>
            <a:camera prst="obliqueTopLeft" fov="600000">
              <a:rot lat="0" lon="0" rev="0"/>
            </a:camera>
            <a:lightRig rig="balanced" dir="t">
              <a:rot lat="0" lon="0" rev="19200000"/>
            </a:lightRig>
          </a:scene3d>
          <a:sp3d contourW="12700" prstMaterial="matte">
            <a:bevelT w="60000" h="50800"/>
            <a:contourClr>
              <a:schemeClr val="phClr">
                <a:shade val="60000"/>
                <a:satMod val="110000"/>
              </a:schemeClr>
            </a:contourClr>
          </a:sp3d>
        </a:effectStyle>
      </a:effectStyleLst>
      <a:bgFillStyleLst>
        <a:solidFill>
          <a:schemeClr val="phClr"/>
        </a:solidFill>
        <a:blipFill>
          <a:blip xmlns:r="http://schemas.openxmlformats.org/officeDocument/2006/relationships" r:embed="rId1">
            <a:duotone>
              <a:schemeClr val="phClr">
                <a:shade val="90000"/>
                <a:satMod val="150000"/>
              </a:schemeClr>
              <a:schemeClr val="phClr">
                <a:tint val="88000"/>
                <a:satMod val="105000"/>
              </a:schemeClr>
            </a:duotone>
          </a:blip>
          <a:tile tx="0" ty="0" sx="95000" sy="95000" flip="none" algn="t"/>
        </a:blipFill>
        <a:blipFill>
          <a:blip xmlns:r="http://schemas.openxmlformats.org/officeDocument/2006/relationships" r:embed="rId2">
            <a:duotone>
              <a:schemeClr val="phClr">
                <a:shade val="30000"/>
                <a:satMod val="455000"/>
              </a:schemeClr>
              <a:schemeClr val="phClr">
                <a:tint val="95000"/>
                <a:satMod val="120000"/>
              </a:schemeClr>
            </a:duotone>
          </a:blip>
          <a:stretch>
            <a:fillRect/>
          </a:stretch>
        </a:blip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4.xml"/><Relationship Id="rId1" Type="http://schemas.openxmlformats.org/officeDocument/2006/relationships/printerSettings" Target="../printerSettings/printerSettings16.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17.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6.xml"/><Relationship Id="rId1" Type="http://schemas.openxmlformats.org/officeDocument/2006/relationships/printerSettings" Target="../printerSettings/printerSettings18.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7.xml"/><Relationship Id="rId1" Type="http://schemas.openxmlformats.org/officeDocument/2006/relationships/printerSettings" Target="../printerSettings/printerSettings19.bin"/></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8.xml"/><Relationship Id="rId1" Type="http://schemas.openxmlformats.org/officeDocument/2006/relationships/printerSettings" Target="../printerSettings/printerSettings20.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19.xml"/><Relationship Id="rId1" Type="http://schemas.openxmlformats.org/officeDocument/2006/relationships/printerSettings" Target="../printerSettings/printerSettings21.bin"/></Relationships>
</file>

<file path=xl/worksheets/_rels/sheet1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0.xml"/><Relationship Id="rId1" Type="http://schemas.openxmlformats.org/officeDocument/2006/relationships/printerSettings" Target="../printerSettings/printerSettings22.bin"/><Relationship Id="rId4" Type="http://schemas.openxmlformats.org/officeDocument/2006/relationships/ctrlProp" Target="../ctrlProps/ctrlProp1.xml"/></Relationships>
</file>

<file path=xl/worksheets/_rels/sheet17.xml.rels><?xml version="1.0" encoding="UTF-8" standalone="yes"?>
<Relationships xmlns="http://schemas.openxmlformats.org/package/2006/relationships"><Relationship Id="rId2" Type="http://schemas.openxmlformats.org/officeDocument/2006/relationships/drawing" Target="../drawings/drawing25.xml"/><Relationship Id="rId1" Type="http://schemas.openxmlformats.org/officeDocument/2006/relationships/printerSettings" Target="../printerSettings/printerSettings23.bin"/></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26.xml"/><Relationship Id="rId2" Type="http://schemas.openxmlformats.org/officeDocument/2006/relationships/printerSettings" Target="../printerSettings/printerSettings24.bin"/><Relationship Id="rId1" Type="http://schemas.openxmlformats.org/officeDocument/2006/relationships/hyperlink" Target="https://www.ine.pt/" TargetMode="Externa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32.xml"/><Relationship Id="rId1" Type="http://schemas.openxmlformats.org/officeDocument/2006/relationships/printerSettings" Target="../printerSettings/printerSettings25.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printerSettings" Target="../printerSettings/printerSettings3.bin"/><Relationship Id="rId1" Type="http://schemas.openxmlformats.org/officeDocument/2006/relationships/printerSettings" Target="../printerSettings/printerSettings2.bin"/><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20.xml.rels><?xml version="1.0" encoding="UTF-8" standalone="yes"?>
<Relationships xmlns="http://schemas.openxmlformats.org/package/2006/relationships"><Relationship Id="rId3" Type="http://schemas.openxmlformats.org/officeDocument/2006/relationships/printerSettings" Target="../printerSettings/printerSettings28.bin"/><Relationship Id="rId2" Type="http://schemas.openxmlformats.org/officeDocument/2006/relationships/printerSettings" Target="../printerSettings/printerSettings27.bin"/><Relationship Id="rId1" Type="http://schemas.openxmlformats.org/officeDocument/2006/relationships/printerSettings" Target="../printerSettings/printerSettings26.bin"/><Relationship Id="rId5" Type="http://schemas.openxmlformats.org/officeDocument/2006/relationships/drawing" Target="../drawings/drawing33.xml"/><Relationship Id="rId4" Type="http://schemas.openxmlformats.org/officeDocument/2006/relationships/printerSettings" Target="../printerSettings/printerSettings29.bin"/></Relationships>
</file>

<file path=xl/worksheets/_rels/sheet21.xml.rels><?xml version="1.0" encoding="UTF-8" standalone="yes"?>
<Relationships xmlns="http://schemas.openxmlformats.org/package/2006/relationships"><Relationship Id="rId3" Type="http://schemas.openxmlformats.org/officeDocument/2006/relationships/printerSettings" Target="../printerSettings/printerSettings32.bin"/><Relationship Id="rId2" Type="http://schemas.openxmlformats.org/officeDocument/2006/relationships/printerSettings" Target="../printerSettings/printerSettings31.bin"/><Relationship Id="rId1" Type="http://schemas.openxmlformats.org/officeDocument/2006/relationships/printerSettings" Target="../printerSettings/printerSettings30.bin"/><Relationship Id="rId5" Type="http://schemas.openxmlformats.org/officeDocument/2006/relationships/drawing" Target="../drawings/drawing34.xml"/><Relationship Id="rId4" Type="http://schemas.openxmlformats.org/officeDocument/2006/relationships/printerSettings" Target="../printerSettings/printerSettings33.bin"/></Relationships>
</file>

<file path=xl/worksheets/_rels/sheet22.xml.rels><?xml version="1.0" encoding="UTF-8" standalone="yes"?>
<Relationships xmlns="http://schemas.openxmlformats.org/package/2006/relationships"><Relationship Id="rId3" Type="http://schemas.openxmlformats.org/officeDocument/2006/relationships/printerSettings" Target="../printerSettings/printerSettings36.bin"/><Relationship Id="rId7" Type="http://schemas.openxmlformats.org/officeDocument/2006/relationships/printerSettings" Target="../printerSettings/printerSettings37.bin"/><Relationship Id="rId2" Type="http://schemas.openxmlformats.org/officeDocument/2006/relationships/printerSettings" Target="../printerSettings/printerSettings35.bin"/><Relationship Id="rId1" Type="http://schemas.openxmlformats.org/officeDocument/2006/relationships/printerSettings" Target="../printerSettings/printerSettings34.bin"/><Relationship Id="rId6" Type="http://schemas.openxmlformats.org/officeDocument/2006/relationships/hyperlink" Target="http://www.gep.mtsss.gov.pt/" TargetMode="External"/><Relationship Id="rId5" Type="http://schemas.openxmlformats.org/officeDocument/2006/relationships/hyperlink" Target="mailto:gep.dados@gep.mtsss.pt" TargetMode="External"/><Relationship Id="rId4" Type="http://schemas.openxmlformats.org/officeDocument/2006/relationships/hyperlink" Target="http://www.gep.mtsss.gov.pt/" TargetMode="External"/></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8.bin"/><Relationship Id="rId2" Type="http://schemas.openxmlformats.org/officeDocument/2006/relationships/printerSettings" Target="../printerSettings/printerSettings7.bin"/><Relationship Id="rId1" Type="http://schemas.openxmlformats.org/officeDocument/2006/relationships/printerSettings" Target="../printerSettings/printerSettings6.bin"/><Relationship Id="rId5" Type="http://schemas.openxmlformats.org/officeDocument/2006/relationships/drawing" Target="../drawings/drawing3.xml"/><Relationship Id="rId4" Type="http://schemas.openxmlformats.org/officeDocument/2006/relationships/printerSettings" Target="../printerSettings/printerSettings9.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0.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1.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12.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4.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1">
    <tabColor theme="9"/>
    <pageSetUpPr fitToPage="1"/>
  </sheetPr>
  <dimension ref="A1:L60"/>
  <sheetViews>
    <sheetView tabSelected="1" showRuler="0" zoomScaleNormal="100" workbookViewId="0"/>
  </sheetViews>
  <sheetFormatPr defaultRowHeight="12.75" x14ac:dyDescent="0.2"/>
  <cols>
    <col min="1" max="1" width="1.42578125" style="132" customWidth="1"/>
    <col min="2" max="2" width="2.5703125" style="132" customWidth="1"/>
    <col min="3" max="3" width="16.28515625" style="132" customWidth="1"/>
    <col min="4" max="4" width="22.28515625" style="132" customWidth="1"/>
    <col min="5" max="5" width="2.5703125" style="266" customWidth="1"/>
    <col min="6" max="6" width="1" style="132" customWidth="1"/>
    <col min="7" max="7" width="14" style="132" customWidth="1"/>
    <col min="8" max="8" width="5.5703125" style="132" customWidth="1"/>
    <col min="9" max="9" width="4.140625" style="132" customWidth="1"/>
    <col min="10" max="10" width="34.5703125" style="132" customWidth="1"/>
    <col min="11" max="11" width="2.42578125" style="132" customWidth="1"/>
    <col min="12" max="12" width="1.42578125" style="132" customWidth="1"/>
    <col min="13" max="16384" width="9.140625" style="132"/>
  </cols>
  <sheetData>
    <row r="1" spans="1:12" ht="7.5" customHeight="1" x14ac:dyDescent="0.2">
      <c r="A1" s="280"/>
      <c r="B1" s="277"/>
      <c r="C1" s="277"/>
      <c r="D1" s="277"/>
      <c r="E1" s="784"/>
      <c r="F1" s="277"/>
      <c r="G1" s="277"/>
      <c r="H1" s="277"/>
      <c r="I1" s="277"/>
      <c r="J1" s="277"/>
      <c r="K1" s="277"/>
      <c r="L1" s="277"/>
    </row>
    <row r="2" spans="1:12" ht="17.25" customHeight="1" x14ac:dyDescent="0.2">
      <c r="A2" s="280"/>
      <c r="B2" s="258"/>
      <c r="C2" s="259"/>
      <c r="D2" s="259"/>
      <c r="E2" s="785"/>
      <c r="F2" s="259"/>
      <c r="G2" s="259"/>
      <c r="H2" s="259"/>
      <c r="I2" s="260"/>
      <c r="J2" s="261"/>
      <c r="K2" s="261"/>
      <c r="L2" s="280"/>
    </row>
    <row r="3" spans="1:12" x14ac:dyDescent="0.2">
      <c r="A3" s="280"/>
      <c r="B3" s="258"/>
      <c r="C3" s="259"/>
      <c r="D3" s="259"/>
      <c r="E3" s="785"/>
      <c r="F3" s="259"/>
      <c r="G3" s="259"/>
      <c r="H3" s="259"/>
      <c r="I3" s="260"/>
      <c r="J3" s="258"/>
      <c r="K3" s="261"/>
      <c r="L3" s="280"/>
    </row>
    <row r="4" spans="1:12" ht="33.75" customHeight="1" x14ac:dyDescent="0.2">
      <c r="A4" s="280"/>
      <c r="B4" s="258"/>
      <c r="C4" s="1452" t="s">
        <v>427</v>
      </c>
      <c r="D4" s="1452"/>
      <c r="E4" s="1452"/>
      <c r="F4" s="1452"/>
      <c r="G4" s="990"/>
      <c r="H4" s="260"/>
      <c r="I4" s="260"/>
      <c r="J4" s="262" t="s">
        <v>35</v>
      </c>
      <c r="K4" s="258"/>
      <c r="L4" s="280"/>
    </row>
    <row r="5" spans="1:12" s="137" customFormat="1" ht="12.75" customHeight="1" x14ac:dyDescent="0.2">
      <c r="A5" s="282"/>
      <c r="B5" s="1459"/>
      <c r="C5" s="1459"/>
      <c r="D5" s="1459"/>
      <c r="E5" s="1459"/>
      <c r="F5" s="277"/>
      <c r="G5" s="263"/>
      <c r="H5" s="263"/>
      <c r="I5" s="263"/>
      <c r="J5" s="264"/>
      <c r="K5" s="265"/>
      <c r="L5" s="280"/>
    </row>
    <row r="6" spans="1:12" ht="12.75" customHeight="1" x14ac:dyDescent="0.2">
      <c r="A6" s="280"/>
      <c r="B6" s="280"/>
      <c r="C6" s="277"/>
      <c r="D6" s="277"/>
      <c r="E6" s="784"/>
      <c r="F6" s="277"/>
      <c r="G6" s="263"/>
      <c r="H6" s="263"/>
      <c r="I6" s="263"/>
      <c r="J6" s="264"/>
      <c r="K6" s="265"/>
      <c r="L6" s="280"/>
    </row>
    <row r="7" spans="1:12" ht="12.75" customHeight="1" x14ac:dyDescent="0.2">
      <c r="A7" s="280"/>
      <c r="B7" s="280"/>
      <c r="C7" s="277"/>
      <c r="D7" s="277"/>
      <c r="E7" s="784"/>
      <c r="F7" s="277"/>
      <c r="G7" s="263"/>
      <c r="H7" s="263"/>
      <c r="I7" s="276"/>
      <c r="J7" s="264"/>
      <c r="K7" s="265"/>
      <c r="L7" s="280"/>
    </row>
    <row r="8" spans="1:12" ht="12.75" customHeight="1" x14ac:dyDescent="0.2">
      <c r="A8" s="280"/>
      <c r="B8" s="280"/>
      <c r="C8" s="277"/>
      <c r="D8" s="277"/>
      <c r="E8" s="784"/>
      <c r="F8" s="277"/>
      <c r="G8" s="263"/>
      <c r="H8" s="263"/>
      <c r="I8" s="276"/>
      <c r="J8" s="264"/>
      <c r="K8" s="265"/>
      <c r="L8" s="280"/>
    </row>
    <row r="9" spans="1:12" ht="12.75" customHeight="1" x14ac:dyDescent="0.2">
      <c r="A9" s="280"/>
      <c r="B9" s="280"/>
      <c r="C9" s="277"/>
      <c r="D9" s="277"/>
      <c r="E9" s="784"/>
      <c r="F9" s="277"/>
      <c r="G9" s="263"/>
      <c r="H9" s="263"/>
      <c r="I9" s="276"/>
      <c r="J9" s="264"/>
      <c r="K9" s="265"/>
      <c r="L9" s="280"/>
    </row>
    <row r="10" spans="1:12" ht="12.75" customHeight="1" x14ac:dyDescent="0.2">
      <c r="A10" s="280"/>
      <c r="B10" s="280"/>
      <c r="C10" s="277"/>
      <c r="D10" s="277"/>
      <c r="E10" s="784"/>
      <c r="F10" s="277"/>
      <c r="G10" s="263"/>
      <c r="H10" s="263"/>
      <c r="I10" s="263"/>
      <c r="J10" s="264"/>
      <c r="K10" s="265"/>
      <c r="L10" s="280"/>
    </row>
    <row r="11" spans="1:12" ht="12.75" customHeight="1" x14ac:dyDescent="0.2">
      <c r="A11" s="280"/>
      <c r="B11" s="280"/>
      <c r="C11" s="277"/>
      <c r="D11" s="277"/>
      <c r="E11" s="784"/>
      <c r="F11" s="277"/>
      <c r="G11" s="263"/>
      <c r="H11" s="263"/>
      <c r="I11" s="263"/>
      <c r="J11" s="264"/>
      <c r="K11" s="265"/>
      <c r="L11" s="280"/>
    </row>
    <row r="12" spans="1:12" ht="12.75" customHeight="1" x14ac:dyDescent="0.2">
      <c r="A12" s="280"/>
      <c r="B12" s="280"/>
      <c r="C12" s="277"/>
      <c r="D12" s="277"/>
      <c r="E12" s="784"/>
      <c r="F12" s="277"/>
      <c r="G12" s="263"/>
      <c r="H12" s="263"/>
      <c r="I12" s="263"/>
      <c r="J12" s="264"/>
      <c r="K12" s="265"/>
      <c r="L12" s="280"/>
    </row>
    <row r="13" spans="1:12" x14ac:dyDescent="0.2">
      <c r="A13" s="280"/>
      <c r="B13" s="280"/>
      <c r="C13" s="277"/>
      <c r="D13" s="277"/>
      <c r="E13" s="784"/>
      <c r="F13" s="277"/>
      <c r="G13" s="263"/>
      <c r="H13" s="263"/>
      <c r="I13" s="263"/>
      <c r="J13" s="264"/>
      <c r="K13" s="265"/>
      <c r="L13" s="280"/>
    </row>
    <row r="14" spans="1:12" x14ac:dyDescent="0.2">
      <c r="A14" s="280"/>
      <c r="B14" s="297" t="s">
        <v>27</v>
      </c>
      <c r="C14" s="295"/>
      <c r="D14" s="295"/>
      <c r="E14" s="786"/>
      <c r="F14" s="277"/>
      <c r="G14" s="263"/>
      <c r="H14" s="263"/>
      <c r="I14" s="263"/>
      <c r="J14" s="264"/>
      <c r="K14" s="265"/>
      <c r="L14" s="280"/>
    </row>
    <row r="15" spans="1:12" ht="13.5" thickBot="1" x14ac:dyDescent="0.25">
      <c r="A15" s="280"/>
      <c r="B15" s="280"/>
      <c r="C15" s="277"/>
      <c r="D15" s="277"/>
      <c r="E15" s="784"/>
      <c r="F15" s="277"/>
      <c r="G15" s="263"/>
      <c r="H15" s="263"/>
      <c r="I15" s="263"/>
      <c r="J15" s="264"/>
      <c r="K15" s="265"/>
      <c r="L15" s="280"/>
    </row>
    <row r="16" spans="1:12" ht="13.5" thickBot="1" x14ac:dyDescent="0.25">
      <c r="A16" s="280"/>
      <c r="B16" s="302"/>
      <c r="C16" s="289" t="s">
        <v>21</v>
      </c>
      <c r="D16" s="289"/>
      <c r="E16" s="787">
        <v>3</v>
      </c>
      <c r="F16" s="277"/>
      <c r="G16" s="263"/>
      <c r="H16" s="263"/>
      <c r="I16" s="263"/>
      <c r="J16" s="264"/>
      <c r="K16" s="265"/>
      <c r="L16" s="280"/>
    </row>
    <row r="17" spans="1:12" ht="13.5" thickBot="1" x14ac:dyDescent="0.25">
      <c r="A17" s="280"/>
      <c r="B17" s="280"/>
      <c r="C17" s="296"/>
      <c r="D17" s="296"/>
      <c r="E17" s="788"/>
      <c r="F17" s="277"/>
      <c r="G17" s="263"/>
      <c r="H17" s="263"/>
      <c r="I17" s="263"/>
      <c r="J17" s="264"/>
      <c r="K17" s="265"/>
      <c r="L17" s="280"/>
    </row>
    <row r="18" spans="1:12" ht="13.5" thickBot="1" x14ac:dyDescent="0.25">
      <c r="A18" s="280"/>
      <c r="B18" s="302"/>
      <c r="C18" s="289" t="s">
        <v>33</v>
      </c>
      <c r="D18" s="289"/>
      <c r="E18" s="789">
        <v>4</v>
      </c>
      <c r="F18" s="277"/>
      <c r="G18" s="263"/>
      <c r="H18" s="263"/>
      <c r="I18" s="263"/>
      <c r="J18" s="264"/>
      <c r="K18" s="265"/>
      <c r="L18" s="280"/>
    </row>
    <row r="19" spans="1:12" ht="13.5" thickBot="1" x14ac:dyDescent="0.25">
      <c r="A19" s="280"/>
      <c r="B19" s="281"/>
      <c r="C19" s="287"/>
      <c r="D19" s="287"/>
      <c r="E19" s="790"/>
      <c r="F19" s="277"/>
      <c r="G19" s="263"/>
      <c r="H19" s="263"/>
      <c r="I19" s="263"/>
      <c r="J19" s="264"/>
      <c r="K19" s="265"/>
      <c r="L19" s="280"/>
    </row>
    <row r="20" spans="1:12" ht="13.5" customHeight="1" thickBot="1" x14ac:dyDescent="0.25">
      <c r="A20" s="280"/>
      <c r="B20" s="301"/>
      <c r="C20" s="1457" t="s">
        <v>32</v>
      </c>
      <c r="D20" s="1458"/>
      <c r="E20" s="789">
        <v>6</v>
      </c>
      <c r="F20" s="277"/>
      <c r="G20" s="263"/>
      <c r="H20" s="263"/>
      <c r="I20" s="263"/>
      <c r="J20" s="264"/>
      <c r="K20" s="265"/>
      <c r="L20" s="280"/>
    </row>
    <row r="21" spans="1:12" x14ac:dyDescent="0.2">
      <c r="A21" s="280"/>
      <c r="B21" s="293"/>
      <c r="C21" s="1456" t="s">
        <v>2</v>
      </c>
      <c r="D21" s="1456"/>
      <c r="E21" s="788">
        <v>6</v>
      </c>
      <c r="F21" s="277"/>
      <c r="G21" s="263"/>
      <c r="H21" s="263"/>
      <c r="I21" s="263"/>
      <c r="J21" s="264"/>
      <c r="K21" s="265"/>
      <c r="L21" s="280"/>
    </row>
    <row r="22" spans="1:12" x14ac:dyDescent="0.2">
      <c r="A22" s="280"/>
      <c r="B22" s="293"/>
      <c r="C22" s="1456" t="s">
        <v>13</v>
      </c>
      <c r="D22" s="1456"/>
      <c r="E22" s="788">
        <v>7</v>
      </c>
      <c r="F22" s="277"/>
      <c r="G22" s="263"/>
      <c r="H22" s="263"/>
      <c r="I22" s="263"/>
      <c r="J22" s="264"/>
      <c r="K22" s="265"/>
      <c r="L22" s="280"/>
    </row>
    <row r="23" spans="1:12" x14ac:dyDescent="0.2">
      <c r="A23" s="280"/>
      <c r="B23" s="293"/>
      <c r="C23" s="1456" t="s">
        <v>7</v>
      </c>
      <c r="D23" s="1456"/>
      <c r="E23" s="788">
        <v>8</v>
      </c>
      <c r="F23" s="277"/>
      <c r="G23" s="263"/>
      <c r="H23" s="263"/>
      <c r="I23" s="263"/>
      <c r="J23" s="264"/>
      <c r="K23" s="265"/>
      <c r="L23" s="280"/>
    </row>
    <row r="24" spans="1:12" x14ac:dyDescent="0.2">
      <c r="A24" s="280"/>
      <c r="B24" s="294"/>
      <c r="C24" s="1456" t="s">
        <v>401</v>
      </c>
      <c r="D24" s="1456"/>
      <c r="E24" s="788">
        <v>9</v>
      </c>
      <c r="F24" s="277"/>
      <c r="G24" s="267"/>
      <c r="H24" s="263"/>
      <c r="I24" s="263"/>
      <c r="J24" s="264"/>
      <c r="K24" s="265"/>
      <c r="L24" s="280"/>
    </row>
    <row r="25" spans="1:12" ht="22.5" customHeight="1" x14ac:dyDescent="0.2">
      <c r="A25" s="280"/>
      <c r="B25" s="283"/>
      <c r="C25" s="1453" t="s">
        <v>28</v>
      </c>
      <c r="D25" s="1453"/>
      <c r="E25" s="788">
        <v>10</v>
      </c>
      <c r="F25" s="277"/>
      <c r="G25" s="263"/>
      <c r="H25" s="263"/>
      <c r="I25" s="263"/>
      <c r="J25" s="264"/>
      <c r="K25" s="265"/>
      <c r="L25" s="280"/>
    </row>
    <row r="26" spans="1:12" x14ac:dyDescent="0.2">
      <c r="A26" s="280"/>
      <c r="B26" s="283"/>
      <c r="C26" s="1456" t="s">
        <v>25</v>
      </c>
      <c r="D26" s="1456"/>
      <c r="E26" s="788">
        <v>11</v>
      </c>
      <c r="F26" s="277"/>
      <c r="G26" s="263"/>
      <c r="H26" s="263"/>
      <c r="I26" s="263"/>
      <c r="J26" s="264"/>
      <c r="K26" s="265"/>
      <c r="L26" s="280"/>
    </row>
    <row r="27" spans="1:12" ht="12.75" customHeight="1" thickBot="1" x14ac:dyDescent="0.25">
      <c r="A27" s="280"/>
      <c r="B27" s="277"/>
      <c r="C27" s="285"/>
      <c r="D27" s="285"/>
      <c r="E27" s="788"/>
      <c r="F27" s="277"/>
      <c r="G27" s="263"/>
      <c r="H27" s="1460">
        <v>43132</v>
      </c>
      <c r="I27" s="1461"/>
      <c r="J27" s="1461"/>
      <c r="K27" s="267"/>
      <c r="L27" s="280"/>
    </row>
    <row r="28" spans="1:12" ht="13.5" customHeight="1" thickBot="1" x14ac:dyDescent="0.25">
      <c r="A28" s="280"/>
      <c r="B28" s="379"/>
      <c r="C28" s="1465" t="s">
        <v>12</v>
      </c>
      <c r="D28" s="1458"/>
      <c r="E28" s="789">
        <v>12</v>
      </c>
      <c r="F28" s="277"/>
      <c r="G28" s="263"/>
      <c r="H28" s="1461"/>
      <c r="I28" s="1461"/>
      <c r="J28" s="1461"/>
      <c r="K28" s="267"/>
      <c r="L28" s="280"/>
    </row>
    <row r="29" spans="1:12" ht="12.75" hidden="1" customHeight="1" x14ac:dyDescent="0.2">
      <c r="A29" s="280"/>
      <c r="B29" s="278"/>
      <c r="C29" s="1456" t="s">
        <v>45</v>
      </c>
      <c r="D29" s="1456"/>
      <c r="E29" s="788">
        <v>12</v>
      </c>
      <c r="F29" s="277"/>
      <c r="G29" s="263"/>
      <c r="H29" s="1461"/>
      <c r="I29" s="1461"/>
      <c r="J29" s="1461"/>
      <c r="K29" s="267"/>
      <c r="L29" s="280"/>
    </row>
    <row r="30" spans="1:12" ht="22.5" customHeight="1" x14ac:dyDescent="0.2">
      <c r="A30" s="280"/>
      <c r="B30" s="278"/>
      <c r="C30" s="1464" t="s">
        <v>403</v>
      </c>
      <c r="D30" s="1464"/>
      <c r="E30" s="788">
        <v>12</v>
      </c>
      <c r="F30" s="277"/>
      <c r="G30" s="263"/>
      <c r="H30" s="1461"/>
      <c r="I30" s="1461"/>
      <c r="J30" s="1461"/>
      <c r="K30" s="267"/>
      <c r="L30" s="280"/>
    </row>
    <row r="31" spans="1:12" ht="12.75" customHeight="1" thickBot="1" x14ac:dyDescent="0.25">
      <c r="A31" s="280"/>
      <c r="B31" s="283"/>
      <c r="C31" s="292"/>
      <c r="D31" s="292"/>
      <c r="E31" s="790"/>
      <c r="F31" s="277"/>
      <c r="G31" s="263"/>
      <c r="H31" s="1461"/>
      <c r="I31" s="1461"/>
      <c r="J31" s="1461"/>
      <c r="K31" s="267"/>
      <c r="L31" s="280"/>
    </row>
    <row r="32" spans="1:12" ht="13.5" customHeight="1" thickBot="1" x14ac:dyDescent="0.25">
      <c r="A32" s="280"/>
      <c r="B32" s="300"/>
      <c r="C32" s="286" t="s">
        <v>11</v>
      </c>
      <c r="D32" s="286"/>
      <c r="E32" s="789">
        <v>13</v>
      </c>
      <c r="F32" s="277"/>
      <c r="G32" s="263"/>
      <c r="H32" s="1461"/>
      <c r="I32" s="1461"/>
      <c r="J32" s="1461"/>
      <c r="K32" s="267"/>
      <c r="L32" s="280"/>
    </row>
    <row r="33" spans="1:12" ht="12.75" customHeight="1" x14ac:dyDescent="0.2">
      <c r="A33" s="280"/>
      <c r="B33" s="278"/>
      <c r="C33" s="1454" t="s">
        <v>18</v>
      </c>
      <c r="D33" s="1454"/>
      <c r="E33" s="788">
        <v>13</v>
      </c>
      <c r="F33" s="277"/>
      <c r="G33" s="263"/>
      <c r="H33" s="1461"/>
      <c r="I33" s="1461"/>
      <c r="J33" s="1461"/>
      <c r="K33" s="267"/>
      <c r="L33" s="280"/>
    </row>
    <row r="34" spans="1:12" ht="12.75" customHeight="1" x14ac:dyDescent="0.2">
      <c r="A34" s="280"/>
      <c r="B34" s="278"/>
      <c r="C34" s="1455" t="s">
        <v>8</v>
      </c>
      <c r="D34" s="1455"/>
      <c r="E34" s="788">
        <v>14</v>
      </c>
      <c r="F34" s="277"/>
      <c r="G34" s="263"/>
      <c r="H34" s="268"/>
      <c r="I34" s="268"/>
      <c r="J34" s="268"/>
      <c r="K34" s="267"/>
      <c r="L34" s="280"/>
    </row>
    <row r="35" spans="1:12" ht="12.75" customHeight="1" x14ac:dyDescent="0.2">
      <c r="A35" s="280"/>
      <c r="B35" s="278"/>
      <c r="C35" s="1455" t="s">
        <v>26</v>
      </c>
      <c r="D35" s="1455"/>
      <c r="E35" s="788">
        <v>14</v>
      </c>
      <c r="F35" s="277"/>
      <c r="G35" s="263"/>
      <c r="H35" s="268"/>
      <c r="I35" s="268"/>
      <c r="J35" s="268"/>
      <c r="K35" s="267"/>
      <c r="L35" s="280"/>
    </row>
    <row r="36" spans="1:12" ht="12.75" customHeight="1" x14ac:dyDescent="0.2">
      <c r="A36" s="280"/>
      <c r="B36" s="278"/>
      <c r="C36" s="1455" t="s">
        <v>6</v>
      </c>
      <c r="D36" s="1455"/>
      <c r="E36" s="788">
        <v>15</v>
      </c>
      <c r="F36" s="277"/>
      <c r="G36" s="263"/>
      <c r="H36" s="268"/>
      <c r="I36" s="268"/>
      <c r="J36" s="268"/>
      <c r="K36" s="267"/>
      <c r="L36" s="280"/>
    </row>
    <row r="37" spans="1:12" ht="12.75" customHeight="1" x14ac:dyDescent="0.2">
      <c r="A37" s="280"/>
      <c r="B37" s="278"/>
      <c r="C37" s="1454" t="s">
        <v>49</v>
      </c>
      <c r="D37" s="1454"/>
      <c r="E37" s="788">
        <v>16</v>
      </c>
      <c r="F37" s="277"/>
      <c r="G37" s="263"/>
      <c r="H37" s="268"/>
      <c r="I37" s="268"/>
      <c r="J37" s="268"/>
      <c r="K37" s="267"/>
      <c r="L37" s="280"/>
    </row>
    <row r="38" spans="1:12" ht="12.75" customHeight="1" x14ac:dyDescent="0.2">
      <c r="A38" s="280"/>
      <c r="B38" s="284"/>
      <c r="C38" s="1455" t="s">
        <v>14</v>
      </c>
      <c r="D38" s="1455"/>
      <c r="E38" s="788">
        <v>16</v>
      </c>
      <c r="F38" s="277"/>
      <c r="G38" s="263"/>
      <c r="H38" s="263"/>
      <c r="I38" s="263"/>
      <c r="J38" s="264"/>
      <c r="K38" s="265"/>
      <c r="L38" s="280"/>
    </row>
    <row r="39" spans="1:12" ht="12.75" customHeight="1" x14ac:dyDescent="0.2">
      <c r="A39" s="280"/>
      <c r="B39" s="278"/>
      <c r="C39" s="1456" t="s">
        <v>31</v>
      </c>
      <c r="D39" s="1456"/>
      <c r="E39" s="788">
        <v>17</v>
      </c>
      <c r="F39" s="277"/>
      <c r="G39" s="263"/>
      <c r="H39" s="263"/>
      <c r="I39" s="263"/>
      <c r="J39" s="269"/>
      <c r="K39" s="269"/>
      <c r="L39" s="280"/>
    </row>
    <row r="40" spans="1:12" ht="13.5" thickBot="1" x14ac:dyDescent="0.25">
      <c r="A40" s="280"/>
      <c r="B40" s="280"/>
      <c r="C40" s="277"/>
      <c r="D40" s="277"/>
      <c r="E40" s="790"/>
      <c r="F40" s="277"/>
      <c r="G40" s="263"/>
      <c r="H40" s="263"/>
      <c r="I40" s="263"/>
      <c r="J40" s="269"/>
      <c r="K40" s="269"/>
      <c r="L40" s="280"/>
    </row>
    <row r="41" spans="1:12" ht="13.5" customHeight="1" thickBot="1" x14ac:dyDescent="0.25">
      <c r="A41" s="280"/>
      <c r="B41" s="363"/>
      <c r="C41" s="1462" t="s">
        <v>29</v>
      </c>
      <c r="D41" s="1458"/>
      <c r="E41" s="789">
        <v>18</v>
      </c>
      <c r="F41" s="277"/>
      <c r="G41" s="263"/>
      <c r="H41" s="263"/>
      <c r="I41" s="263"/>
      <c r="J41" s="269"/>
      <c r="K41" s="269"/>
      <c r="L41" s="280"/>
    </row>
    <row r="42" spans="1:12" x14ac:dyDescent="0.2">
      <c r="A42" s="280"/>
      <c r="B42" s="280"/>
      <c r="C42" s="1456" t="s">
        <v>30</v>
      </c>
      <c r="D42" s="1456"/>
      <c r="E42" s="788">
        <v>18</v>
      </c>
      <c r="F42" s="277"/>
      <c r="G42" s="263"/>
      <c r="H42" s="263"/>
      <c r="I42" s="263"/>
      <c r="J42" s="270"/>
      <c r="K42" s="270"/>
      <c r="L42" s="280"/>
    </row>
    <row r="43" spans="1:12" x14ac:dyDescent="0.2">
      <c r="A43" s="280"/>
      <c r="B43" s="284"/>
      <c r="C43" s="1456" t="s">
        <v>0</v>
      </c>
      <c r="D43" s="1456"/>
      <c r="E43" s="788">
        <v>19</v>
      </c>
      <c r="F43" s="277"/>
      <c r="G43" s="263"/>
      <c r="H43" s="263"/>
      <c r="I43" s="263"/>
      <c r="J43" s="271"/>
      <c r="K43" s="272"/>
      <c r="L43" s="280"/>
    </row>
    <row r="44" spans="1:12" x14ac:dyDescent="0.2">
      <c r="A44" s="280"/>
      <c r="B44" s="284"/>
      <c r="C44" s="1456" t="s">
        <v>16</v>
      </c>
      <c r="D44" s="1456"/>
      <c r="E44" s="788">
        <v>19</v>
      </c>
      <c r="F44" s="277"/>
      <c r="G44" s="263"/>
      <c r="H44" s="263"/>
      <c r="I44" s="263"/>
      <c r="J44" s="271"/>
      <c r="K44" s="272"/>
      <c r="L44" s="280"/>
    </row>
    <row r="45" spans="1:12" x14ac:dyDescent="0.2">
      <c r="A45" s="280"/>
      <c r="B45" s="284"/>
      <c r="C45" s="1456" t="s">
        <v>1</v>
      </c>
      <c r="D45" s="1456"/>
      <c r="E45" s="791">
        <v>19</v>
      </c>
      <c r="F45" s="287"/>
      <c r="G45" s="273"/>
      <c r="H45" s="274"/>
      <c r="I45" s="273"/>
      <c r="J45" s="273"/>
      <c r="K45" s="273"/>
      <c r="L45" s="280"/>
    </row>
    <row r="46" spans="1:12" x14ac:dyDescent="0.2">
      <c r="A46" s="280"/>
      <c r="B46" s="284"/>
      <c r="C46" s="1456" t="s">
        <v>22</v>
      </c>
      <c r="D46" s="1456"/>
      <c r="E46" s="791">
        <v>19</v>
      </c>
      <c r="F46" s="287"/>
      <c r="G46" s="273"/>
      <c r="H46" s="274"/>
      <c r="I46" s="273"/>
      <c r="J46" s="273"/>
      <c r="K46" s="273"/>
      <c r="L46" s="280"/>
    </row>
    <row r="47" spans="1:12" ht="12.75" customHeight="1" thickBot="1" x14ac:dyDescent="0.25">
      <c r="A47" s="280"/>
      <c r="B47" s="283"/>
      <c r="C47" s="283"/>
      <c r="D47" s="283"/>
      <c r="E47" s="792"/>
      <c r="F47" s="279"/>
      <c r="G47" s="271"/>
      <c r="H47" s="274"/>
      <c r="I47" s="271"/>
      <c r="J47" s="271"/>
      <c r="K47" s="272"/>
      <c r="L47" s="280"/>
    </row>
    <row r="48" spans="1:12" ht="13.5" customHeight="1" thickBot="1" x14ac:dyDescent="0.25">
      <c r="A48" s="280"/>
      <c r="B48" s="303"/>
      <c r="C48" s="1457" t="s">
        <v>38</v>
      </c>
      <c r="D48" s="1458"/>
      <c r="E48" s="787">
        <v>20</v>
      </c>
      <c r="F48" s="279"/>
      <c r="G48" s="271"/>
      <c r="H48" s="274"/>
      <c r="I48" s="271"/>
      <c r="J48" s="271"/>
      <c r="K48" s="272"/>
      <c r="L48" s="280"/>
    </row>
    <row r="49" spans="1:12" x14ac:dyDescent="0.2">
      <c r="A49" s="280"/>
      <c r="B49" s="280"/>
      <c r="C49" s="1456" t="s">
        <v>47</v>
      </c>
      <c r="D49" s="1456"/>
      <c r="E49" s="791">
        <v>20</v>
      </c>
      <c r="F49" s="279"/>
      <c r="G49" s="271"/>
      <c r="H49" s="274"/>
      <c r="I49" s="271"/>
      <c r="J49" s="271"/>
      <c r="K49" s="272"/>
      <c r="L49" s="280"/>
    </row>
    <row r="50" spans="1:12" ht="12.75" customHeight="1" x14ac:dyDescent="0.2">
      <c r="A50" s="280"/>
      <c r="B50" s="283"/>
      <c r="C50" s="1453" t="s">
        <v>411</v>
      </c>
      <c r="D50" s="1453"/>
      <c r="E50" s="793">
        <v>21</v>
      </c>
      <c r="F50" s="279"/>
      <c r="G50" s="271"/>
      <c r="H50" s="274"/>
      <c r="I50" s="271"/>
      <c r="J50" s="271"/>
      <c r="K50" s="272"/>
      <c r="L50" s="280"/>
    </row>
    <row r="51" spans="1:12" ht="11.25" customHeight="1" thickBot="1" x14ac:dyDescent="0.25">
      <c r="A51" s="280"/>
      <c r="B51" s="280"/>
      <c r="C51" s="288"/>
      <c r="D51" s="288"/>
      <c r="E51" s="788"/>
      <c r="F51" s="279"/>
      <c r="G51" s="271"/>
      <c r="H51" s="274"/>
      <c r="I51" s="271"/>
      <c r="J51" s="271"/>
      <c r="K51" s="272"/>
      <c r="L51" s="280"/>
    </row>
    <row r="52" spans="1:12" ht="13.5" thickBot="1" x14ac:dyDescent="0.25">
      <c r="A52" s="280"/>
      <c r="B52" s="299"/>
      <c r="C52" s="289" t="s">
        <v>4</v>
      </c>
      <c r="D52" s="289"/>
      <c r="E52" s="787">
        <v>22</v>
      </c>
      <c r="F52" s="287"/>
      <c r="G52" s="273"/>
      <c r="H52" s="274"/>
      <c r="I52" s="273"/>
      <c r="J52" s="273"/>
      <c r="K52" s="273"/>
      <c r="L52" s="280"/>
    </row>
    <row r="53" spans="1:12" ht="33" customHeight="1" x14ac:dyDescent="0.2">
      <c r="A53" s="280"/>
      <c r="B53" s="290"/>
      <c r="C53" s="291"/>
      <c r="D53" s="291"/>
      <c r="E53" s="794"/>
      <c r="F53" s="279"/>
      <c r="G53" s="271"/>
      <c r="H53" s="274"/>
      <c r="I53" s="271"/>
      <c r="J53" s="271"/>
      <c r="K53" s="272"/>
      <c r="L53" s="280"/>
    </row>
    <row r="54" spans="1:12" ht="33" customHeight="1" x14ac:dyDescent="0.2">
      <c r="A54" s="280"/>
      <c r="B54" s="280"/>
      <c r="C54" s="278"/>
      <c r="D54" s="278"/>
      <c r="E54" s="792"/>
      <c r="F54" s="279"/>
      <c r="G54" s="271"/>
      <c r="H54" s="274"/>
      <c r="I54" s="271"/>
      <c r="J54" s="271"/>
      <c r="K54" s="272"/>
      <c r="L54" s="280"/>
    </row>
    <row r="55" spans="1:12" ht="19.5" customHeight="1" x14ac:dyDescent="0.2">
      <c r="A55" s="280"/>
      <c r="B55" s="782" t="s">
        <v>50</v>
      </c>
      <c r="C55" s="782"/>
      <c r="D55" s="298"/>
      <c r="E55" s="795"/>
      <c r="F55" s="279"/>
      <c r="G55" s="271"/>
      <c r="H55" s="274"/>
      <c r="I55" s="271"/>
      <c r="J55" s="271"/>
      <c r="K55" s="272"/>
      <c r="L55" s="280"/>
    </row>
    <row r="56" spans="1:12" ht="21" customHeight="1" x14ac:dyDescent="0.2">
      <c r="A56" s="280"/>
      <c r="B56" s="280"/>
      <c r="C56" s="280"/>
      <c r="D56" s="280"/>
      <c r="E56" s="795"/>
      <c r="F56" s="279"/>
      <c r="G56" s="271"/>
      <c r="H56" s="274"/>
      <c r="I56" s="271"/>
      <c r="J56" s="271"/>
      <c r="K56" s="272"/>
      <c r="L56" s="280"/>
    </row>
    <row r="57" spans="1:12" ht="22.5" customHeight="1" x14ac:dyDescent="0.2">
      <c r="A57" s="280"/>
      <c r="B57" s="783" t="s">
        <v>381</v>
      </c>
      <c r="C57" s="781"/>
      <c r="D57" s="984">
        <v>43160</v>
      </c>
      <c r="E57" s="858"/>
      <c r="F57" s="781"/>
      <c r="G57" s="271"/>
      <c r="H57" s="274"/>
      <c r="I57" s="271"/>
      <c r="J57" s="271"/>
      <c r="K57" s="272"/>
      <c r="L57" s="280"/>
    </row>
    <row r="58" spans="1:12" ht="22.5" customHeight="1" x14ac:dyDescent="0.2">
      <c r="A58" s="280"/>
      <c r="B58" s="783" t="s">
        <v>382</v>
      </c>
      <c r="C58" s="364"/>
      <c r="D58" s="984">
        <v>43179</v>
      </c>
      <c r="E58" s="858"/>
      <c r="F58" s="365"/>
      <c r="G58" s="271"/>
      <c r="H58" s="274"/>
      <c r="I58" s="271"/>
      <c r="J58" s="271"/>
      <c r="K58" s="272"/>
      <c r="L58" s="280"/>
    </row>
    <row r="59" spans="1:12" s="137" customFormat="1" ht="28.5" customHeight="1" x14ac:dyDescent="0.2">
      <c r="A59" s="282"/>
      <c r="B59" s="1463"/>
      <c r="C59" s="1463"/>
      <c r="D59" s="1463"/>
      <c r="E59" s="792"/>
      <c r="F59" s="278"/>
      <c r="G59" s="275"/>
      <c r="H59" s="275"/>
      <c r="I59" s="275"/>
      <c r="J59" s="275"/>
      <c r="K59" s="275"/>
      <c r="L59" s="282"/>
    </row>
    <row r="60" spans="1:12" ht="7.5" customHeight="1" x14ac:dyDescent="0.2">
      <c r="A60" s="280"/>
      <c r="B60" s="1463"/>
      <c r="C60" s="1463"/>
      <c r="D60" s="1463"/>
      <c r="E60" s="796"/>
      <c r="F60" s="281"/>
      <c r="G60" s="281"/>
      <c r="H60" s="281"/>
      <c r="I60" s="281"/>
      <c r="J60" s="281"/>
      <c r="K60" s="281"/>
      <c r="L60" s="281"/>
    </row>
  </sheetData>
  <mergeCells count="30">
    <mergeCell ref="C25:D25"/>
    <mergeCell ref="C36:D36"/>
    <mergeCell ref="C38:D38"/>
    <mergeCell ref="C39:D39"/>
    <mergeCell ref="C29:D29"/>
    <mergeCell ref="C30:D30"/>
    <mergeCell ref="C28:D28"/>
    <mergeCell ref="H27:J33"/>
    <mergeCell ref="C37:D37"/>
    <mergeCell ref="C41:D41"/>
    <mergeCell ref="C35:D35"/>
    <mergeCell ref="B59:D60"/>
    <mergeCell ref="C42:D42"/>
    <mergeCell ref="C49:D49"/>
    <mergeCell ref="C4:F4"/>
    <mergeCell ref="C50:D50"/>
    <mergeCell ref="C33:D33"/>
    <mergeCell ref="C34:D34"/>
    <mergeCell ref="C43:D43"/>
    <mergeCell ref="C44:D44"/>
    <mergeCell ref="C45:D45"/>
    <mergeCell ref="C46:D46"/>
    <mergeCell ref="C48:D48"/>
    <mergeCell ref="C20:D20"/>
    <mergeCell ref="B5:E5"/>
    <mergeCell ref="C26:D26"/>
    <mergeCell ref="C21:D21"/>
    <mergeCell ref="C22:D22"/>
    <mergeCell ref="C23:D23"/>
    <mergeCell ref="C24:D24"/>
  </mergeCells>
  <printOptions horizontalCentered="1"/>
  <pageMargins left="0.15748031496062992" right="0.15748031496062992" top="0.19685039370078741" bottom="0.19685039370078741" header="0" footer="0"/>
  <pageSetup paperSize="9" scale="94"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4">
    <tabColor theme="6"/>
  </sheetPr>
  <dimension ref="A1:AE64"/>
  <sheetViews>
    <sheetView zoomScaleNormal="100" workbookViewId="0"/>
  </sheetViews>
  <sheetFormatPr defaultRowHeight="12.75" x14ac:dyDescent="0.2"/>
  <cols>
    <col min="1" max="1" width="1" style="408" customWidth="1"/>
    <col min="2" max="2" width="2.5703125" style="408" customWidth="1"/>
    <col min="3" max="3" width="1" style="408" customWidth="1"/>
    <col min="4" max="4" width="42.28515625" style="408" customWidth="1"/>
    <col min="5" max="5" width="0.28515625" style="408" customWidth="1"/>
    <col min="6" max="6" width="8" style="408" customWidth="1"/>
    <col min="7" max="7" width="11.28515625" style="408" customWidth="1"/>
    <col min="8" max="8" width="8" style="408" customWidth="1"/>
    <col min="9" max="9" width="13.28515625" style="408" customWidth="1"/>
    <col min="10" max="10" width="11.42578125" style="408" customWidth="1"/>
    <col min="11" max="11" width="2.5703125" style="408" customWidth="1"/>
    <col min="12" max="12" width="1" style="408" customWidth="1"/>
    <col min="13" max="16384" width="9.140625" style="408"/>
  </cols>
  <sheetData>
    <row r="1" spans="1:25" x14ac:dyDescent="0.2">
      <c r="A1" s="403"/>
      <c r="B1" s="573"/>
      <c r="C1" s="1576"/>
      <c r="D1" s="1576"/>
      <c r="E1" s="1007"/>
      <c r="F1" s="407"/>
      <c r="G1" s="407"/>
      <c r="H1" s="1104"/>
      <c r="I1" s="1105" t="s">
        <v>482</v>
      </c>
      <c r="J1" s="1105"/>
      <c r="K1" s="1105"/>
      <c r="L1" s="403"/>
      <c r="N1" s="1023"/>
      <c r="O1" s="1023"/>
      <c r="P1" s="1023"/>
      <c r="Q1" s="1023"/>
      <c r="R1" s="1023"/>
      <c r="S1" s="1023"/>
      <c r="T1" s="1023"/>
      <c r="U1" s="1023"/>
      <c r="V1" s="1023"/>
      <c r="W1" s="1023"/>
      <c r="X1" s="1023"/>
      <c r="Y1" s="1023"/>
    </row>
    <row r="2" spans="1:25" ht="6" customHeight="1" x14ac:dyDescent="0.2">
      <c r="A2" s="403"/>
      <c r="B2" s="1008"/>
      <c r="C2" s="1009"/>
      <c r="D2" s="1009"/>
      <c r="E2" s="1009"/>
      <c r="F2" s="574"/>
      <c r="G2" s="574"/>
      <c r="H2" s="413"/>
      <c r="I2" s="413"/>
      <c r="J2" s="1577" t="s">
        <v>70</v>
      </c>
      <c r="K2" s="413"/>
      <c r="L2" s="403"/>
      <c r="N2" s="1023"/>
      <c r="O2" s="1023"/>
      <c r="P2" s="1023"/>
      <c r="Q2" s="1023"/>
      <c r="R2" s="1023"/>
      <c r="S2" s="1023"/>
      <c r="T2" s="1023"/>
      <c r="U2" s="1023"/>
      <c r="V2" s="1023"/>
      <c r="W2" s="1023"/>
      <c r="X2" s="1023"/>
      <c r="Y2" s="1023"/>
    </row>
    <row r="3" spans="1:25" ht="13.5" thickBot="1" x14ac:dyDescent="0.25">
      <c r="A3" s="403"/>
      <c r="B3" s="466"/>
      <c r="C3" s="413"/>
      <c r="D3" s="413"/>
      <c r="E3" s="413"/>
      <c r="F3" s="413"/>
      <c r="G3" s="413"/>
      <c r="H3" s="413"/>
      <c r="I3" s="413"/>
      <c r="J3" s="1578"/>
      <c r="K3" s="750"/>
      <c r="L3" s="403"/>
      <c r="N3" s="1023"/>
      <c r="O3" s="1023"/>
      <c r="P3" s="1023"/>
      <c r="Q3" s="1023"/>
      <c r="R3" s="1023"/>
      <c r="S3" s="1023"/>
      <c r="T3" s="1023"/>
      <c r="U3" s="1023"/>
      <c r="V3" s="1023"/>
      <c r="W3" s="1023"/>
      <c r="X3" s="1023"/>
      <c r="Y3" s="1023"/>
    </row>
    <row r="4" spans="1:25" ht="15" thickBot="1" x14ac:dyDescent="0.25">
      <c r="A4" s="403"/>
      <c r="B4" s="466"/>
      <c r="C4" s="1579" t="s">
        <v>485</v>
      </c>
      <c r="D4" s="1580"/>
      <c r="E4" s="1580"/>
      <c r="F4" s="1580"/>
      <c r="G4" s="1580"/>
      <c r="H4" s="1580"/>
      <c r="I4" s="1580"/>
      <c r="J4" s="1581"/>
      <c r="K4" s="413"/>
      <c r="L4" s="403"/>
      <c r="M4" s="1011"/>
      <c r="N4" s="1023"/>
      <c r="O4" s="1023"/>
      <c r="P4" s="1023"/>
      <c r="Q4" s="1023"/>
      <c r="R4" s="1023"/>
      <c r="S4" s="1023"/>
      <c r="T4" s="1023"/>
      <c r="U4" s="1023"/>
      <c r="V4" s="1023"/>
      <c r="W4" s="1023"/>
      <c r="X4" s="1023"/>
      <c r="Y4" s="1023"/>
    </row>
    <row r="5" spans="1:25" ht="7.5" customHeight="1" x14ac:dyDescent="0.2">
      <c r="A5" s="403"/>
      <c r="B5" s="466"/>
      <c r="C5" s="1106" t="s">
        <v>78</v>
      </c>
      <c r="D5" s="413"/>
      <c r="E5" s="413"/>
      <c r="F5" s="413"/>
      <c r="G5" s="413"/>
      <c r="H5" s="413"/>
      <c r="I5" s="413"/>
      <c r="J5" s="750"/>
      <c r="K5" s="413"/>
      <c r="L5" s="403"/>
      <c r="M5" s="1011"/>
      <c r="N5" s="1023"/>
      <c r="O5" s="1023"/>
      <c r="P5" s="1023"/>
      <c r="Q5" s="1023"/>
      <c r="R5" s="1023"/>
      <c r="S5" s="1728"/>
      <c r="T5" s="1023"/>
      <c r="U5" s="1023"/>
      <c r="V5" s="1023"/>
      <c r="W5" s="1023"/>
      <c r="X5" s="1023"/>
      <c r="Y5" s="1023"/>
    </row>
    <row r="6" spans="1:25" s="417" customFormat="1" ht="22.5" customHeight="1" x14ac:dyDescent="0.2">
      <c r="A6" s="415"/>
      <c r="B6" s="567"/>
      <c r="C6" s="1582">
        <v>2015</v>
      </c>
      <c r="D6" s="1583"/>
      <c r="E6" s="576"/>
      <c r="F6" s="1586" t="s">
        <v>383</v>
      </c>
      <c r="G6" s="1586"/>
      <c r="H6" s="1587" t="s">
        <v>432</v>
      </c>
      <c r="I6" s="1586"/>
      <c r="J6" s="1588" t="s">
        <v>433</v>
      </c>
      <c r="K6" s="411"/>
      <c r="L6" s="415"/>
      <c r="M6" s="1011"/>
      <c r="N6" s="738"/>
      <c r="O6" s="738"/>
      <c r="P6" s="738"/>
      <c r="Q6" s="738"/>
      <c r="R6" s="738"/>
      <c r="S6" s="1728"/>
      <c r="T6" s="738"/>
      <c r="U6" s="738"/>
      <c r="V6" s="738"/>
      <c r="W6" s="738"/>
      <c r="X6" s="738"/>
      <c r="Y6" s="738"/>
    </row>
    <row r="7" spans="1:25" s="417" customFormat="1" ht="32.25" customHeight="1" x14ac:dyDescent="0.2">
      <c r="A7" s="415"/>
      <c r="B7" s="567"/>
      <c r="C7" s="1584"/>
      <c r="D7" s="1585"/>
      <c r="E7" s="576"/>
      <c r="F7" s="1012" t="s">
        <v>434</v>
      </c>
      <c r="G7" s="1012" t="s">
        <v>435</v>
      </c>
      <c r="H7" s="1013" t="s">
        <v>434</v>
      </c>
      <c r="I7" s="1014" t="s">
        <v>436</v>
      </c>
      <c r="J7" s="1589"/>
      <c r="K7" s="411"/>
      <c r="L7" s="415"/>
      <c r="M7" s="1011"/>
      <c r="N7" s="738"/>
      <c r="O7" s="738"/>
      <c r="P7" s="738"/>
      <c r="Q7" s="738"/>
      <c r="R7" s="738"/>
      <c r="S7" s="1729"/>
      <c r="T7" s="738"/>
      <c r="U7" s="738"/>
      <c r="V7" s="738"/>
      <c r="W7" s="1730"/>
      <c r="X7" s="1730"/>
      <c r="Y7" s="1730"/>
    </row>
    <row r="8" spans="1:25" s="417" customFormat="1" ht="18.75" customHeight="1" x14ac:dyDescent="0.2">
      <c r="A8" s="415"/>
      <c r="B8" s="567"/>
      <c r="C8" s="1573" t="s">
        <v>68</v>
      </c>
      <c r="D8" s="1573"/>
      <c r="E8" s="1015"/>
      <c r="F8" s="1016">
        <v>45317</v>
      </c>
      <c r="G8" s="1017">
        <v>18.317744165177814</v>
      </c>
      <c r="H8" s="1018">
        <v>881024</v>
      </c>
      <c r="I8" s="1019">
        <v>32.781776061546203</v>
      </c>
      <c r="J8" s="1019">
        <v>28.724645412612386</v>
      </c>
      <c r="K8" s="836"/>
      <c r="L8" s="415"/>
      <c r="N8" s="738"/>
      <c r="O8" s="738"/>
      <c r="P8" s="738"/>
      <c r="Q8" s="738"/>
      <c r="R8" s="738"/>
      <c r="S8" s="1086"/>
      <c r="T8" s="1088"/>
      <c r="U8" s="738"/>
      <c r="V8" s="738"/>
      <c r="W8" s="738"/>
      <c r="X8" s="738"/>
      <c r="Y8" s="738"/>
    </row>
    <row r="9" spans="1:25" s="417" customFormat="1" ht="17.25" customHeight="1" x14ac:dyDescent="0.2">
      <c r="A9" s="415"/>
      <c r="B9" s="567"/>
      <c r="C9" s="1116" t="s">
        <v>350</v>
      </c>
      <c r="D9" s="1117"/>
      <c r="E9" s="1117"/>
      <c r="F9" s="1118">
        <v>1415</v>
      </c>
      <c r="G9" s="1119">
        <v>11.416814587703728</v>
      </c>
      <c r="H9" s="1120">
        <v>8093</v>
      </c>
      <c r="I9" s="1121">
        <v>13.273305779702158</v>
      </c>
      <c r="J9" s="1121">
        <v>23.113554924008366</v>
      </c>
      <c r="K9" s="1122"/>
      <c r="L9" s="415"/>
      <c r="N9" s="1731"/>
      <c r="O9" s="1731"/>
      <c r="P9" s="1731"/>
      <c r="Q9" s="738"/>
      <c r="R9" s="738"/>
      <c r="S9" s="1085"/>
      <c r="T9" s="1087"/>
      <c r="U9" s="738"/>
      <c r="V9" s="738"/>
      <c r="W9" s="738"/>
      <c r="X9" s="738"/>
      <c r="Y9" s="738"/>
    </row>
    <row r="10" spans="1:25" s="839" customFormat="1" ht="17.25" customHeight="1" x14ac:dyDescent="0.2">
      <c r="A10" s="837"/>
      <c r="B10" s="838"/>
      <c r="C10" s="1116" t="s">
        <v>351</v>
      </c>
      <c r="D10" s="1123"/>
      <c r="E10" s="1123"/>
      <c r="F10" s="1118">
        <v>164</v>
      </c>
      <c r="G10" s="1119">
        <v>30.483271375464682</v>
      </c>
      <c r="H10" s="1120">
        <v>3300</v>
      </c>
      <c r="I10" s="1121">
        <v>38.919683924991155</v>
      </c>
      <c r="J10" s="1121">
        <v>24.583333333333247</v>
      </c>
      <c r="K10" s="1062"/>
      <c r="L10" s="837"/>
      <c r="N10" s="1731"/>
      <c r="O10" s="1731"/>
      <c r="P10" s="1731"/>
      <c r="Q10" s="1731"/>
      <c r="R10" s="1731"/>
      <c r="S10" s="1085"/>
      <c r="T10" s="1087"/>
      <c r="U10" s="1731"/>
      <c r="V10" s="1731"/>
      <c r="W10" s="1731"/>
      <c r="X10" s="1731"/>
      <c r="Y10" s="1731"/>
    </row>
    <row r="11" spans="1:25" s="839" customFormat="1" ht="17.25" customHeight="1" x14ac:dyDescent="0.2">
      <c r="A11" s="837"/>
      <c r="B11" s="838"/>
      <c r="C11" s="1116" t="s">
        <v>352</v>
      </c>
      <c r="D11" s="1123"/>
      <c r="E11" s="1123"/>
      <c r="F11" s="1118">
        <v>6634</v>
      </c>
      <c r="G11" s="1119">
        <v>21.226083061368143</v>
      </c>
      <c r="H11" s="1120">
        <v>198406</v>
      </c>
      <c r="I11" s="1121">
        <v>33.168388004908238</v>
      </c>
      <c r="J11" s="1121">
        <v>28.168039273005903</v>
      </c>
      <c r="K11" s="1062"/>
      <c r="L11" s="837"/>
      <c r="N11" s="738"/>
      <c r="O11" s="738"/>
      <c r="P11" s="738"/>
      <c r="Q11" s="1731"/>
      <c r="R11" s="1731"/>
      <c r="S11" s="1085"/>
      <c r="T11" s="1087"/>
      <c r="U11" s="1731"/>
      <c r="V11" s="1731"/>
      <c r="W11" s="1731"/>
      <c r="X11" s="1731"/>
      <c r="Y11" s="1731"/>
    </row>
    <row r="12" spans="1:25" s="417" customFormat="1" ht="24" customHeight="1" x14ac:dyDescent="0.2">
      <c r="A12" s="415"/>
      <c r="B12" s="567"/>
      <c r="C12" s="1124"/>
      <c r="D12" s="1125" t="s">
        <v>437</v>
      </c>
      <c r="E12" s="1125"/>
      <c r="F12" s="1126">
        <v>1154</v>
      </c>
      <c r="G12" s="1127">
        <v>20.79653991710218</v>
      </c>
      <c r="H12" s="1128">
        <v>32662</v>
      </c>
      <c r="I12" s="1129">
        <v>36.49263153190396</v>
      </c>
      <c r="J12" s="1129">
        <v>20.197140407813308</v>
      </c>
      <c r="K12" s="1122"/>
      <c r="L12" s="415"/>
      <c r="N12" s="738"/>
      <c r="O12" s="738"/>
      <c r="P12" s="738"/>
      <c r="Q12" s="738"/>
      <c r="R12" s="738"/>
      <c r="S12" s="1085"/>
      <c r="T12" s="1087"/>
      <c r="U12" s="738"/>
      <c r="V12" s="738"/>
      <c r="W12" s="738"/>
      <c r="X12" s="738"/>
      <c r="Y12" s="738"/>
    </row>
    <row r="13" spans="1:25" s="417" customFormat="1" ht="24" customHeight="1" x14ac:dyDescent="0.2">
      <c r="A13" s="415"/>
      <c r="B13" s="567"/>
      <c r="C13" s="1124"/>
      <c r="D13" s="1125" t="s">
        <v>438</v>
      </c>
      <c r="E13" s="1125"/>
      <c r="F13" s="1126">
        <v>928</v>
      </c>
      <c r="G13" s="1127">
        <v>12.85852847443536</v>
      </c>
      <c r="H13" s="1128">
        <v>21907</v>
      </c>
      <c r="I13" s="1129">
        <v>12.930815679654344</v>
      </c>
      <c r="J13" s="1129">
        <v>25.995800429086756</v>
      </c>
      <c r="K13" s="1122"/>
      <c r="L13" s="415"/>
      <c r="N13" s="738"/>
      <c r="O13" s="738"/>
      <c r="P13" s="738"/>
      <c r="Q13" s="738"/>
      <c r="R13" s="738"/>
      <c r="S13" s="1086"/>
      <c r="T13" s="1088"/>
      <c r="U13" s="738"/>
      <c r="V13" s="738"/>
      <c r="W13" s="738"/>
      <c r="X13" s="738"/>
      <c r="Y13" s="738"/>
    </row>
    <row r="14" spans="1:25" s="417" customFormat="1" ht="18" customHeight="1" x14ac:dyDescent="0.2">
      <c r="A14" s="415"/>
      <c r="B14" s="567"/>
      <c r="C14" s="1124"/>
      <c r="D14" s="1125" t="s">
        <v>439</v>
      </c>
      <c r="E14" s="1125"/>
      <c r="F14" s="1126">
        <v>315</v>
      </c>
      <c r="G14" s="1127">
        <v>21.472392638036812</v>
      </c>
      <c r="H14" s="1128">
        <v>10108</v>
      </c>
      <c r="I14" s="1129">
        <v>43.744319903059683</v>
      </c>
      <c r="J14" s="1129">
        <v>32.076177285318579</v>
      </c>
      <c r="K14" s="1122"/>
      <c r="L14" s="415"/>
      <c r="N14" s="738"/>
      <c r="O14" s="738"/>
      <c r="P14" s="738"/>
      <c r="Q14" s="738"/>
      <c r="R14" s="738"/>
      <c r="S14" s="1086"/>
      <c r="T14" s="1088"/>
      <c r="U14" s="738"/>
      <c r="V14" s="738"/>
      <c r="W14" s="738"/>
      <c r="X14" s="738"/>
      <c r="Y14" s="738"/>
    </row>
    <row r="15" spans="1:25" s="417" customFormat="1" ht="24" customHeight="1" x14ac:dyDescent="0.2">
      <c r="A15" s="415"/>
      <c r="B15" s="567"/>
      <c r="C15" s="1124"/>
      <c r="D15" s="1125" t="s">
        <v>440</v>
      </c>
      <c r="E15" s="1125"/>
      <c r="F15" s="1126">
        <v>218</v>
      </c>
      <c r="G15" s="1127">
        <v>46.581196581196579</v>
      </c>
      <c r="H15" s="1128">
        <v>8257</v>
      </c>
      <c r="I15" s="1129">
        <v>61.426871001339087</v>
      </c>
      <c r="J15" s="1129">
        <v>32.409834080174384</v>
      </c>
      <c r="K15" s="1122"/>
      <c r="L15" s="415"/>
      <c r="N15" s="738"/>
      <c r="O15" s="738"/>
      <c r="P15" s="738"/>
      <c r="Q15" s="738"/>
      <c r="R15" s="738"/>
      <c r="S15" s="1086"/>
      <c r="T15" s="1088"/>
      <c r="U15" s="738"/>
      <c r="V15" s="738"/>
      <c r="W15" s="738"/>
      <c r="X15" s="738"/>
      <c r="Y15" s="738"/>
    </row>
    <row r="16" spans="1:25" s="417" customFormat="1" ht="17.25" customHeight="1" x14ac:dyDescent="0.2">
      <c r="A16" s="415"/>
      <c r="B16" s="567"/>
      <c r="C16" s="1124"/>
      <c r="D16" s="1125" t="s">
        <v>394</v>
      </c>
      <c r="E16" s="1125"/>
      <c r="F16" s="1126">
        <v>59</v>
      </c>
      <c r="G16" s="1127">
        <v>65.555555555555557</v>
      </c>
      <c r="H16" s="1128">
        <v>4616</v>
      </c>
      <c r="I16" s="1129">
        <v>69.403097278604719</v>
      </c>
      <c r="J16" s="1129">
        <v>38.040727902946067</v>
      </c>
      <c r="K16" s="1122"/>
      <c r="L16" s="415"/>
      <c r="N16" s="738"/>
      <c r="O16" s="738"/>
      <c r="P16" s="738"/>
      <c r="Q16" s="738"/>
      <c r="R16" s="738"/>
      <c r="S16" s="1086"/>
      <c r="T16" s="1088"/>
      <c r="U16" s="738"/>
      <c r="V16" s="738"/>
      <c r="W16" s="738"/>
      <c r="X16" s="738"/>
      <c r="Y16" s="738"/>
    </row>
    <row r="17" spans="1:25" s="417" customFormat="1" ht="17.25" customHeight="1" x14ac:dyDescent="0.2">
      <c r="A17" s="415"/>
      <c r="B17" s="567"/>
      <c r="C17" s="1124"/>
      <c r="D17" s="1125" t="s">
        <v>395</v>
      </c>
      <c r="E17" s="1125"/>
      <c r="F17" s="1126">
        <v>291</v>
      </c>
      <c r="G17" s="1127">
        <v>41.630901287553648</v>
      </c>
      <c r="H17" s="1128">
        <v>13210</v>
      </c>
      <c r="I17" s="1129">
        <v>53.518616051533442</v>
      </c>
      <c r="J17" s="1129">
        <v>26.97411052233161</v>
      </c>
      <c r="K17" s="1122"/>
      <c r="L17" s="415"/>
      <c r="N17" s="738"/>
      <c r="O17" s="738"/>
      <c r="P17" s="738"/>
      <c r="Q17" s="738"/>
      <c r="R17" s="738"/>
      <c r="S17" s="1086"/>
      <c r="T17" s="1088"/>
      <c r="U17" s="738"/>
      <c r="V17" s="738"/>
      <c r="W17" s="738"/>
      <c r="X17" s="738"/>
      <c r="Y17" s="738"/>
    </row>
    <row r="18" spans="1:25" s="417" customFormat="1" ht="17.25" customHeight="1" x14ac:dyDescent="0.2">
      <c r="A18" s="415"/>
      <c r="B18" s="567"/>
      <c r="C18" s="1124"/>
      <c r="D18" s="1125" t="s">
        <v>396</v>
      </c>
      <c r="E18" s="1125"/>
      <c r="F18" s="1126">
        <v>471</v>
      </c>
      <c r="G18" s="1127">
        <v>24.685534591194969</v>
      </c>
      <c r="H18" s="1128">
        <v>11013</v>
      </c>
      <c r="I18" s="1129">
        <v>31.24166690306658</v>
      </c>
      <c r="J18" s="1129">
        <v>24.066830109870139</v>
      </c>
      <c r="K18" s="1122"/>
      <c r="L18" s="415"/>
      <c r="N18" s="738"/>
      <c r="O18" s="738"/>
      <c r="P18" s="738"/>
      <c r="Q18" s="738"/>
      <c r="R18" s="738"/>
      <c r="S18" s="1086"/>
      <c r="T18" s="1088"/>
      <c r="U18" s="738"/>
      <c r="V18" s="738"/>
      <c r="W18" s="738"/>
      <c r="X18" s="738"/>
      <c r="Y18" s="738"/>
    </row>
    <row r="19" spans="1:25" s="417" customFormat="1" ht="17.25" customHeight="1" x14ac:dyDescent="0.2">
      <c r="A19" s="415"/>
      <c r="B19" s="567"/>
      <c r="C19" s="1124"/>
      <c r="D19" s="1125" t="s">
        <v>441</v>
      </c>
      <c r="E19" s="1125"/>
      <c r="F19" s="1126">
        <v>1363</v>
      </c>
      <c r="G19" s="1127">
        <v>24.369747899159663</v>
      </c>
      <c r="H19" s="1128">
        <v>26553</v>
      </c>
      <c r="I19" s="1129">
        <v>34.632390343154519</v>
      </c>
      <c r="J19" s="1129">
        <v>28.278047678228685</v>
      </c>
      <c r="K19" s="1122"/>
      <c r="L19" s="415"/>
      <c r="N19" s="738"/>
      <c r="O19" s="738"/>
      <c r="P19" s="738"/>
      <c r="Q19" s="738"/>
      <c r="R19" s="738"/>
      <c r="S19" s="1085"/>
      <c r="T19" s="1087"/>
      <c r="U19" s="738"/>
      <c r="V19" s="738"/>
      <c r="W19" s="738"/>
      <c r="X19" s="738"/>
      <c r="Y19" s="738"/>
    </row>
    <row r="20" spans="1:25" s="417" customFormat="1" ht="36.75" customHeight="1" x14ac:dyDescent="0.2">
      <c r="A20" s="415"/>
      <c r="B20" s="567"/>
      <c r="C20" s="1124"/>
      <c r="D20" s="1125" t="s">
        <v>442</v>
      </c>
      <c r="E20" s="1125"/>
      <c r="F20" s="1126">
        <v>803</v>
      </c>
      <c r="G20" s="1127">
        <v>30.683989300726022</v>
      </c>
      <c r="H20" s="1128">
        <v>29893</v>
      </c>
      <c r="I20" s="1129">
        <v>45.182207040401444</v>
      </c>
      <c r="J20" s="1129">
        <v>28.998260462315535</v>
      </c>
      <c r="K20" s="1122"/>
      <c r="L20" s="415"/>
      <c r="N20" s="738"/>
      <c r="O20" s="738"/>
      <c r="P20" s="738"/>
      <c r="Q20" s="738"/>
      <c r="R20" s="738"/>
      <c r="S20" s="1086"/>
      <c r="T20" s="1088"/>
      <c r="U20" s="738"/>
      <c r="V20" s="738"/>
      <c r="W20" s="738"/>
      <c r="X20" s="738"/>
      <c r="Y20" s="738"/>
    </row>
    <row r="21" spans="1:25" s="417" customFormat="1" ht="23.25" customHeight="1" x14ac:dyDescent="0.2">
      <c r="A21" s="415"/>
      <c r="B21" s="567"/>
      <c r="C21" s="1124"/>
      <c r="D21" s="1125" t="s">
        <v>443</v>
      </c>
      <c r="E21" s="1125"/>
      <c r="F21" s="1126">
        <v>188</v>
      </c>
      <c r="G21" s="1127">
        <v>41.409691629955944</v>
      </c>
      <c r="H21" s="1128">
        <v>21970</v>
      </c>
      <c r="I21" s="1129">
        <v>68.934140754918261</v>
      </c>
      <c r="J21" s="1129">
        <v>41.580109239872449</v>
      </c>
      <c r="K21" s="1122"/>
      <c r="L21" s="415"/>
      <c r="N21" s="738"/>
      <c r="O21" s="738"/>
      <c r="P21" s="738"/>
      <c r="Q21" s="738"/>
      <c r="R21" s="738"/>
      <c r="S21" s="1086"/>
      <c r="T21" s="1088"/>
      <c r="U21" s="738"/>
      <c r="V21" s="738"/>
      <c r="W21" s="738"/>
      <c r="X21" s="738"/>
      <c r="Y21" s="738"/>
    </row>
    <row r="22" spans="1:25" s="417" customFormat="1" ht="18" customHeight="1" x14ac:dyDescent="0.2">
      <c r="A22" s="415"/>
      <c r="B22" s="567"/>
      <c r="C22" s="1124"/>
      <c r="D22" s="1130" t="s">
        <v>444</v>
      </c>
      <c r="E22" s="1125"/>
      <c r="F22" s="1126">
        <v>844</v>
      </c>
      <c r="G22" s="1127">
        <v>16.2557781201849</v>
      </c>
      <c r="H22" s="1128">
        <v>18217</v>
      </c>
      <c r="I22" s="1129">
        <v>29.659237068754983</v>
      </c>
      <c r="J22" s="1129">
        <v>24.126145907668956</v>
      </c>
      <c r="K22" s="1122"/>
      <c r="L22" s="415"/>
      <c r="N22" s="1732"/>
      <c r="O22" s="1732"/>
      <c r="P22" s="1732"/>
      <c r="Q22" s="738"/>
      <c r="R22" s="738"/>
      <c r="S22" s="1086"/>
      <c r="T22" s="1088"/>
      <c r="U22" s="738"/>
      <c r="V22" s="738"/>
      <c r="W22" s="738"/>
      <c r="X22" s="738"/>
      <c r="Y22" s="738"/>
    </row>
    <row r="23" spans="1:25" s="842" customFormat="1" ht="18" customHeight="1" x14ac:dyDescent="0.2">
      <c r="A23" s="840"/>
      <c r="B23" s="841"/>
      <c r="C23" s="1116" t="s">
        <v>445</v>
      </c>
      <c r="D23" s="1125"/>
      <c r="E23" s="1125"/>
      <c r="F23" s="1131">
        <v>100</v>
      </c>
      <c r="G23" s="1132">
        <v>52.356020942408378</v>
      </c>
      <c r="H23" s="1120">
        <v>5441</v>
      </c>
      <c r="I23" s="1121">
        <v>81.500898741761532</v>
      </c>
      <c r="J23" s="1121">
        <v>31.59639772100698</v>
      </c>
      <c r="K23" s="1122"/>
      <c r="L23" s="840"/>
      <c r="N23" s="1732"/>
      <c r="O23" s="1732"/>
      <c r="P23" s="1732"/>
      <c r="Q23" s="1732"/>
      <c r="R23" s="1732"/>
      <c r="S23" s="1086"/>
      <c r="T23" s="1088"/>
      <c r="U23" s="1732"/>
      <c r="V23" s="1732"/>
      <c r="W23" s="1732"/>
      <c r="X23" s="1732"/>
      <c r="Y23" s="1732"/>
    </row>
    <row r="24" spans="1:25" s="842" customFormat="1" ht="18" customHeight="1" x14ac:dyDescent="0.2">
      <c r="A24" s="840"/>
      <c r="B24" s="841"/>
      <c r="C24" s="1116" t="s">
        <v>353</v>
      </c>
      <c r="D24" s="1125"/>
      <c r="E24" s="1125"/>
      <c r="F24" s="1131">
        <v>282</v>
      </c>
      <c r="G24" s="1132">
        <v>47.959183673469383</v>
      </c>
      <c r="H24" s="1120">
        <v>11510</v>
      </c>
      <c r="I24" s="1121">
        <v>54.42337699181995</v>
      </c>
      <c r="J24" s="1121">
        <v>26.54526498696794</v>
      </c>
      <c r="K24" s="1122"/>
      <c r="L24" s="840"/>
      <c r="N24" s="1732"/>
      <c r="O24" s="1732"/>
      <c r="P24" s="1732"/>
      <c r="Q24" s="1732"/>
      <c r="R24" s="1732"/>
      <c r="S24" s="1086"/>
      <c r="T24" s="1088"/>
      <c r="U24" s="1732"/>
      <c r="V24" s="1732"/>
      <c r="W24" s="1732"/>
      <c r="X24" s="1732"/>
      <c r="Y24" s="1732"/>
    </row>
    <row r="25" spans="1:25" s="842" customFormat="1" ht="18" customHeight="1" x14ac:dyDescent="0.2">
      <c r="A25" s="840"/>
      <c r="B25" s="841"/>
      <c r="C25" s="1116" t="s">
        <v>354</v>
      </c>
      <c r="D25" s="1125"/>
      <c r="E25" s="1125"/>
      <c r="F25" s="1131">
        <v>3783</v>
      </c>
      <c r="G25" s="1132">
        <v>15.18362432269717</v>
      </c>
      <c r="H25" s="1120">
        <v>44246</v>
      </c>
      <c r="I25" s="1121">
        <v>22.479639480355846</v>
      </c>
      <c r="J25" s="1121">
        <v>24.274216878361358</v>
      </c>
      <c r="K25" s="1122"/>
      <c r="L25" s="840"/>
      <c r="N25" s="1732"/>
      <c r="O25" s="1732"/>
      <c r="P25" s="1732"/>
      <c r="Q25" s="1732"/>
      <c r="R25" s="1732"/>
      <c r="S25" s="1086"/>
      <c r="T25" s="1088"/>
      <c r="U25" s="1732"/>
      <c r="V25" s="1732"/>
      <c r="W25" s="1732"/>
      <c r="X25" s="1732"/>
      <c r="Y25" s="1732"/>
    </row>
    <row r="26" spans="1:25" s="842" customFormat="1" ht="18" customHeight="1" x14ac:dyDescent="0.2">
      <c r="A26" s="840"/>
      <c r="B26" s="841"/>
      <c r="C26" s="1133" t="s">
        <v>355</v>
      </c>
      <c r="D26" s="1130"/>
      <c r="E26" s="1130"/>
      <c r="F26" s="1131">
        <v>11492</v>
      </c>
      <c r="G26" s="1132">
        <v>17.153518919322337</v>
      </c>
      <c r="H26" s="1120">
        <v>184933</v>
      </c>
      <c r="I26" s="1121">
        <v>35.554124330715474</v>
      </c>
      <c r="J26" s="1121">
        <v>30.780839547295233</v>
      </c>
      <c r="K26" s="1122"/>
      <c r="L26" s="840"/>
      <c r="N26" s="1732"/>
      <c r="O26" s="1732"/>
      <c r="P26" s="1732"/>
      <c r="Q26" s="1732"/>
      <c r="R26" s="1732"/>
      <c r="S26" s="1086"/>
      <c r="T26" s="1088"/>
      <c r="U26" s="1732"/>
      <c r="V26" s="1732"/>
      <c r="W26" s="1732"/>
      <c r="X26" s="1732"/>
      <c r="Y26" s="1732"/>
    </row>
    <row r="27" spans="1:25" s="842" customFormat="1" ht="22.5" customHeight="1" x14ac:dyDescent="0.2">
      <c r="A27" s="840"/>
      <c r="B27" s="841"/>
      <c r="C27" s="1134"/>
      <c r="D27" s="1130" t="s">
        <v>446</v>
      </c>
      <c r="E27" s="1130"/>
      <c r="F27" s="1135">
        <v>1932</v>
      </c>
      <c r="G27" s="1136">
        <v>17.463617463617464</v>
      </c>
      <c r="H27" s="1128">
        <v>15893</v>
      </c>
      <c r="I27" s="1129">
        <v>24.055154459731494</v>
      </c>
      <c r="J27" s="1129">
        <v>26.655823318441936</v>
      </c>
      <c r="K27" s="1122"/>
      <c r="L27" s="840"/>
      <c r="N27" s="1732"/>
      <c r="O27" s="1732"/>
      <c r="P27" s="1732"/>
      <c r="Q27" s="1732"/>
      <c r="R27" s="1732"/>
      <c r="S27" s="1085"/>
      <c r="T27" s="1087"/>
      <c r="U27" s="1732"/>
      <c r="V27" s="1732"/>
      <c r="W27" s="1732"/>
      <c r="X27" s="1732"/>
      <c r="Y27" s="1732"/>
    </row>
    <row r="28" spans="1:25" s="842" customFormat="1" ht="17.25" customHeight="1" x14ac:dyDescent="0.2">
      <c r="A28" s="840"/>
      <c r="B28" s="841"/>
      <c r="C28" s="1134"/>
      <c r="D28" s="1130" t="s">
        <v>447</v>
      </c>
      <c r="E28" s="1130"/>
      <c r="F28" s="1135">
        <v>3909</v>
      </c>
      <c r="G28" s="1136">
        <v>20.720911741319906</v>
      </c>
      <c r="H28" s="1128">
        <v>46035</v>
      </c>
      <c r="I28" s="1129">
        <v>28.231246627091206</v>
      </c>
      <c r="J28" s="1129">
        <v>25.448941023134406</v>
      </c>
      <c r="K28" s="1122"/>
      <c r="L28" s="840"/>
      <c r="N28" s="1732"/>
      <c r="O28" s="1732"/>
      <c r="P28" s="1732"/>
      <c r="Q28" s="1732"/>
      <c r="R28" s="1732"/>
      <c r="S28" s="1086"/>
      <c r="T28" s="1088"/>
      <c r="U28" s="1732"/>
      <c r="V28" s="1732"/>
      <c r="W28" s="1732"/>
      <c r="X28" s="1732"/>
      <c r="Y28" s="1732"/>
    </row>
    <row r="29" spans="1:25" s="842" customFormat="1" ht="17.25" customHeight="1" x14ac:dyDescent="0.2">
      <c r="A29" s="840"/>
      <c r="B29" s="841"/>
      <c r="C29" s="1134"/>
      <c r="D29" s="1130" t="s">
        <v>448</v>
      </c>
      <c r="E29" s="1130"/>
      <c r="F29" s="1135">
        <v>5651</v>
      </c>
      <c r="G29" s="1136">
        <v>15.24536649850271</v>
      </c>
      <c r="H29" s="1128">
        <v>123005</v>
      </c>
      <c r="I29" s="1129">
        <v>42.268016439184635</v>
      </c>
      <c r="J29" s="1129">
        <v>33.30929637006593</v>
      </c>
      <c r="K29" s="1122"/>
      <c r="L29" s="840"/>
      <c r="N29" s="1732"/>
      <c r="O29" s="1732"/>
      <c r="P29" s="1732"/>
      <c r="Q29" s="1732"/>
      <c r="R29" s="1732"/>
      <c r="S29" s="1086"/>
      <c r="T29" s="1088"/>
      <c r="U29" s="1732"/>
      <c r="V29" s="1732"/>
      <c r="W29" s="1732"/>
      <c r="X29" s="1732"/>
      <c r="Y29" s="1732"/>
    </row>
    <row r="30" spans="1:25" s="842" customFormat="1" ht="17.25" customHeight="1" x14ac:dyDescent="0.2">
      <c r="A30" s="840"/>
      <c r="B30" s="841"/>
      <c r="C30" s="1133" t="s">
        <v>356</v>
      </c>
      <c r="D30" s="1137"/>
      <c r="E30" s="1137"/>
      <c r="F30" s="1131">
        <v>1856</v>
      </c>
      <c r="G30" s="1132">
        <v>20.751341681574239</v>
      </c>
      <c r="H30" s="1120">
        <v>59926</v>
      </c>
      <c r="I30" s="1121">
        <v>44.786069279922273</v>
      </c>
      <c r="J30" s="1121">
        <v>33.255431699095389</v>
      </c>
      <c r="K30" s="1122"/>
      <c r="L30" s="840"/>
      <c r="N30" s="1732"/>
      <c r="O30" s="1732"/>
      <c r="P30" s="1732"/>
      <c r="Q30" s="1732"/>
      <c r="R30" s="1732"/>
      <c r="S30" s="1086"/>
      <c r="T30" s="1088"/>
      <c r="U30" s="1732"/>
      <c r="V30" s="1732"/>
      <c r="W30" s="1732"/>
      <c r="X30" s="1732"/>
      <c r="Y30" s="1732"/>
    </row>
    <row r="31" spans="1:25" s="842" customFormat="1" ht="17.25" customHeight="1" x14ac:dyDescent="0.2">
      <c r="A31" s="840"/>
      <c r="B31" s="841"/>
      <c r="C31" s="1133" t="s">
        <v>357</v>
      </c>
      <c r="D31" s="1138"/>
      <c r="E31" s="1138"/>
      <c r="F31" s="1131">
        <v>3343</v>
      </c>
      <c r="G31" s="1132">
        <v>11.150767178118747</v>
      </c>
      <c r="H31" s="1120">
        <v>45847</v>
      </c>
      <c r="I31" s="1121">
        <v>22.708226017355472</v>
      </c>
      <c r="J31" s="1121">
        <v>27.164372805199875</v>
      </c>
      <c r="K31" s="1122"/>
      <c r="L31" s="840"/>
      <c r="N31" s="1732"/>
      <c r="O31" s="1732"/>
      <c r="P31" s="1732"/>
      <c r="Q31" s="1732"/>
      <c r="R31" s="1732"/>
      <c r="S31" s="1086"/>
      <c r="T31" s="1088"/>
      <c r="U31" s="1732"/>
      <c r="V31" s="1732"/>
      <c r="W31" s="1732"/>
      <c r="X31" s="1732"/>
      <c r="Y31" s="1732"/>
    </row>
    <row r="32" spans="1:25" s="842" customFormat="1" ht="17.25" customHeight="1" x14ac:dyDescent="0.2">
      <c r="A32" s="840"/>
      <c r="B32" s="841"/>
      <c r="C32" s="1133" t="s">
        <v>449</v>
      </c>
      <c r="D32" s="1138"/>
      <c r="E32" s="1138"/>
      <c r="F32" s="1131">
        <v>1018</v>
      </c>
      <c r="G32" s="1132">
        <v>25.399201596806385</v>
      </c>
      <c r="H32" s="1120">
        <v>29639</v>
      </c>
      <c r="I32" s="1121">
        <v>41.03192402469751</v>
      </c>
      <c r="J32" s="1121">
        <v>31.333681973076153</v>
      </c>
      <c r="K32" s="1122"/>
      <c r="L32" s="840"/>
      <c r="N32" s="1732"/>
      <c r="O32" s="1732"/>
      <c r="P32" s="1732"/>
      <c r="Q32" s="1732"/>
      <c r="R32" s="1732"/>
      <c r="S32" s="1086"/>
      <c r="T32" s="1088"/>
      <c r="U32" s="1732"/>
      <c r="V32" s="1732"/>
      <c r="W32" s="1732"/>
      <c r="X32" s="1732"/>
      <c r="Y32" s="1732"/>
    </row>
    <row r="33" spans="1:31" s="842" customFormat="1" ht="17.25" customHeight="1" x14ac:dyDescent="0.2">
      <c r="A33" s="840"/>
      <c r="B33" s="841"/>
      <c r="C33" s="1133" t="s">
        <v>358</v>
      </c>
      <c r="D33" s="1139"/>
      <c r="E33" s="1139"/>
      <c r="F33" s="1131">
        <v>986</v>
      </c>
      <c r="G33" s="1132">
        <v>31.816715069377217</v>
      </c>
      <c r="H33" s="1120">
        <v>59588</v>
      </c>
      <c r="I33" s="1121">
        <v>75.146287328490715</v>
      </c>
      <c r="J33" s="1121">
        <v>29.250738403705267</v>
      </c>
      <c r="K33" s="1122"/>
      <c r="L33" s="840">
        <v>607</v>
      </c>
      <c r="N33" s="1732"/>
      <c r="O33" s="1732"/>
      <c r="P33" s="1732"/>
      <c r="Q33" s="1732"/>
      <c r="R33" s="1732"/>
      <c r="S33" s="1086"/>
      <c r="T33" s="1088"/>
      <c r="U33" s="1732"/>
      <c r="V33" s="1732"/>
      <c r="W33" s="1732"/>
      <c r="X33" s="1732"/>
      <c r="Y33" s="1732"/>
    </row>
    <row r="34" spans="1:31" s="842" customFormat="1" ht="17.25" customHeight="1" x14ac:dyDescent="0.2">
      <c r="A34" s="840"/>
      <c r="B34" s="841"/>
      <c r="C34" s="1133" t="s">
        <v>359</v>
      </c>
      <c r="D34" s="1140"/>
      <c r="E34" s="1140"/>
      <c r="F34" s="1131">
        <v>705</v>
      </c>
      <c r="G34" s="1132">
        <v>12.591534202536167</v>
      </c>
      <c r="H34" s="1120">
        <v>3063</v>
      </c>
      <c r="I34" s="1121">
        <v>14.874708624708624</v>
      </c>
      <c r="J34" s="1121">
        <v>26.413320274240935</v>
      </c>
      <c r="K34" s="1122"/>
      <c r="L34" s="840"/>
      <c r="N34" s="1732"/>
      <c r="O34" s="1732"/>
      <c r="P34" s="1732"/>
      <c r="Q34" s="1732"/>
      <c r="R34" s="1732"/>
      <c r="S34" s="1086"/>
      <c r="T34" s="1088"/>
      <c r="U34" s="1732"/>
      <c r="V34" s="1732"/>
      <c r="W34" s="1732"/>
      <c r="X34" s="1732"/>
      <c r="Y34" s="1732"/>
    </row>
    <row r="35" spans="1:31" s="842" customFormat="1" ht="17.25" customHeight="1" x14ac:dyDescent="0.2">
      <c r="A35" s="840"/>
      <c r="B35" s="841"/>
      <c r="C35" s="1116" t="s">
        <v>450</v>
      </c>
      <c r="D35" s="1141"/>
      <c r="E35" s="1141"/>
      <c r="F35" s="1131">
        <v>5355</v>
      </c>
      <c r="G35" s="1132">
        <v>28.351334180432019</v>
      </c>
      <c r="H35" s="1120">
        <v>43173</v>
      </c>
      <c r="I35" s="1121">
        <v>35.368860852824312</v>
      </c>
      <c r="J35" s="1121">
        <v>32.199939777175665</v>
      </c>
      <c r="K35" s="1122"/>
      <c r="L35" s="840"/>
      <c r="N35" s="1732"/>
      <c r="O35" s="1732"/>
      <c r="P35" s="1732"/>
      <c r="Q35" s="1732"/>
      <c r="R35" s="1732"/>
      <c r="S35" s="1086"/>
      <c r="T35" s="1088"/>
      <c r="U35" s="1732"/>
      <c r="V35" s="1732"/>
      <c r="W35" s="1732"/>
      <c r="X35" s="1732"/>
      <c r="Y35" s="1732"/>
    </row>
    <row r="36" spans="1:31" s="842" customFormat="1" ht="17.25" customHeight="1" x14ac:dyDescent="0.2">
      <c r="A36" s="840"/>
      <c r="B36" s="841"/>
      <c r="C36" s="1116" t="s">
        <v>451</v>
      </c>
      <c r="D36" s="1142"/>
      <c r="E36" s="1142"/>
      <c r="F36" s="1131">
        <v>1416</v>
      </c>
      <c r="G36" s="1132">
        <v>21.223021582733814</v>
      </c>
      <c r="H36" s="1120">
        <v>67427</v>
      </c>
      <c r="I36" s="1121">
        <v>26.836510103442375</v>
      </c>
      <c r="J36" s="1121">
        <v>29.070283417622026</v>
      </c>
      <c r="K36" s="1122"/>
      <c r="L36" s="840"/>
      <c r="N36" s="1732"/>
      <c r="O36" s="1732"/>
      <c r="P36" s="1732"/>
      <c r="Q36" s="1732"/>
      <c r="R36" s="1732"/>
      <c r="S36" s="1086"/>
      <c r="T36" s="1088"/>
      <c r="U36" s="1732"/>
      <c r="V36" s="1732"/>
      <c r="W36" s="1732"/>
      <c r="X36" s="1732"/>
      <c r="Y36" s="1732"/>
    </row>
    <row r="37" spans="1:31" s="842" customFormat="1" ht="17.25" customHeight="1" x14ac:dyDescent="0.2">
      <c r="A37" s="840"/>
      <c r="B37" s="841"/>
      <c r="C37" s="1116" t="s">
        <v>452</v>
      </c>
      <c r="D37" s="1143"/>
      <c r="E37" s="1142"/>
      <c r="F37" s="1131">
        <v>175</v>
      </c>
      <c r="G37" s="1132">
        <v>29.36241610738255</v>
      </c>
      <c r="H37" s="1120">
        <v>2812</v>
      </c>
      <c r="I37" s="1121">
        <v>26.202012672381663</v>
      </c>
      <c r="J37" s="1121">
        <v>50.698790896159338</v>
      </c>
      <c r="K37" s="1122"/>
      <c r="L37" s="840"/>
      <c r="M37" s="1020"/>
      <c r="N37" s="1732"/>
      <c r="O37" s="1732"/>
      <c r="P37" s="1732"/>
      <c r="Q37" s="1732"/>
      <c r="R37" s="1732"/>
      <c r="S37" s="1086"/>
      <c r="T37" s="1088"/>
      <c r="U37" s="1732"/>
      <c r="V37" s="1732"/>
      <c r="W37" s="1732"/>
      <c r="X37" s="1732"/>
      <c r="Y37" s="1732"/>
      <c r="Z37" s="1020"/>
      <c r="AA37" s="1020"/>
      <c r="AB37" s="1020"/>
      <c r="AC37" s="1020"/>
      <c r="AD37" s="1020"/>
      <c r="AE37" s="1020"/>
    </row>
    <row r="38" spans="1:31" s="842" customFormat="1" ht="17.25" customHeight="1" x14ac:dyDescent="0.2">
      <c r="A38" s="840"/>
      <c r="B38" s="841"/>
      <c r="C38" s="1133" t="s">
        <v>360</v>
      </c>
      <c r="D38" s="1125"/>
      <c r="E38" s="1125"/>
      <c r="F38" s="1131">
        <v>912</v>
      </c>
      <c r="G38" s="1132">
        <v>26.327944572748269</v>
      </c>
      <c r="H38" s="1120">
        <v>15326</v>
      </c>
      <c r="I38" s="1121">
        <v>28.541100227196541</v>
      </c>
      <c r="J38" s="1121">
        <v>23.708795510896273</v>
      </c>
      <c r="K38" s="1122"/>
      <c r="L38" s="840"/>
      <c r="M38" s="1020"/>
      <c r="N38" s="1732"/>
      <c r="O38" s="1732"/>
      <c r="P38" s="1732"/>
      <c r="Q38" s="1732"/>
      <c r="R38" s="1732"/>
      <c r="S38" s="1086"/>
      <c r="T38" s="1088"/>
      <c r="U38" s="1732"/>
      <c r="V38" s="1732"/>
      <c r="W38" s="1732"/>
      <c r="X38" s="1732"/>
      <c r="Y38" s="1732"/>
      <c r="Z38" s="1020"/>
      <c r="AA38" s="1020"/>
      <c r="AB38" s="1020"/>
      <c r="AC38" s="1020"/>
      <c r="AD38" s="1020"/>
      <c r="AE38" s="1020"/>
    </row>
    <row r="39" spans="1:31" s="842" customFormat="1" ht="17.25" customHeight="1" x14ac:dyDescent="0.2">
      <c r="A39" s="840"/>
      <c r="B39" s="841"/>
      <c r="C39" s="1133" t="s">
        <v>361</v>
      </c>
      <c r="D39" s="1125"/>
      <c r="E39" s="1125"/>
      <c r="F39" s="1131">
        <v>3358</v>
      </c>
      <c r="G39" s="1132">
        <v>24.130497269330267</v>
      </c>
      <c r="H39" s="1120">
        <v>78515</v>
      </c>
      <c r="I39" s="1121">
        <v>32.825643426927769</v>
      </c>
      <c r="J39" s="1121">
        <v>23.710195504043696</v>
      </c>
      <c r="K39" s="1122"/>
      <c r="L39" s="840"/>
      <c r="M39" s="1020"/>
      <c r="N39" s="1732"/>
      <c r="O39" s="1732"/>
      <c r="P39" s="1732"/>
      <c r="Q39" s="1732"/>
      <c r="R39" s="1732"/>
      <c r="S39" s="1086"/>
      <c r="T39" s="1088"/>
      <c r="U39" s="1732"/>
      <c r="V39" s="1732"/>
      <c r="W39" s="1732"/>
      <c r="X39" s="1732"/>
      <c r="Y39" s="1732"/>
      <c r="Z39" s="1020"/>
      <c r="AA39" s="1020"/>
      <c r="AB39" s="1020"/>
      <c r="AC39" s="1020"/>
      <c r="AD39" s="1020"/>
      <c r="AE39" s="1020"/>
    </row>
    <row r="40" spans="1:31" s="842" customFormat="1" ht="17.25" customHeight="1" x14ac:dyDescent="0.2">
      <c r="A40" s="840"/>
      <c r="B40" s="841"/>
      <c r="C40" s="1133" t="s">
        <v>453</v>
      </c>
      <c r="D40" s="1117"/>
      <c r="E40" s="1117"/>
      <c r="F40" s="1131">
        <v>402</v>
      </c>
      <c r="G40" s="1132">
        <v>14.602252088630586</v>
      </c>
      <c r="H40" s="1120">
        <v>4912</v>
      </c>
      <c r="I40" s="1121">
        <v>22.494962447334675</v>
      </c>
      <c r="J40" s="1121">
        <v>21.812092833876253</v>
      </c>
      <c r="K40" s="1122"/>
      <c r="L40" s="840"/>
      <c r="M40" s="1020"/>
      <c r="N40" s="1732"/>
      <c r="O40" s="1732"/>
      <c r="P40" s="1732"/>
      <c r="Q40" s="1732"/>
      <c r="R40" s="1732"/>
      <c r="S40" s="1086"/>
      <c r="T40" s="1088"/>
      <c r="U40" s="1732"/>
      <c r="V40" s="1732"/>
      <c r="W40" s="1732"/>
      <c r="X40" s="1732"/>
      <c r="Y40" s="1732"/>
      <c r="Z40" s="1020"/>
      <c r="AA40" s="1020"/>
      <c r="AB40" s="1020"/>
      <c r="AC40" s="1020"/>
      <c r="AD40" s="1020"/>
      <c r="AE40" s="1020"/>
    </row>
    <row r="41" spans="1:31" s="842" customFormat="1" ht="17.25" customHeight="1" x14ac:dyDescent="0.2">
      <c r="A41" s="840"/>
      <c r="B41" s="841"/>
      <c r="C41" s="1133" t="s">
        <v>362</v>
      </c>
      <c r="D41" s="1117"/>
      <c r="E41" s="1117"/>
      <c r="F41" s="1131">
        <v>1920</v>
      </c>
      <c r="G41" s="1132">
        <v>15.253833320092159</v>
      </c>
      <c r="H41" s="1120">
        <v>14859</v>
      </c>
      <c r="I41" s="1121">
        <v>21.713525835866264</v>
      </c>
      <c r="J41" s="1121">
        <v>26.275725149740893</v>
      </c>
      <c r="K41" s="1122"/>
      <c r="L41" s="840"/>
      <c r="M41" s="1020"/>
      <c r="N41" s="1733"/>
      <c r="O41" s="1733"/>
      <c r="P41" s="1733"/>
      <c r="Q41" s="1732"/>
      <c r="R41" s="1732"/>
      <c r="S41" s="1086"/>
      <c r="T41" s="1088"/>
      <c r="U41" s="1732"/>
      <c r="V41" s="1732"/>
      <c r="W41" s="1732"/>
      <c r="X41" s="1732"/>
      <c r="Y41" s="1732"/>
      <c r="Z41" s="1020"/>
      <c r="AA41" s="1020"/>
      <c r="AB41" s="1020"/>
      <c r="AC41" s="1020"/>
      <c r="AD41" s="1020"/>
      <c r="AE41" s="1020"/>
    </row>
    <row r="42" spans="1:31" s="580" customFormat="1" ht="17.25" customHeight="1" x14ac:dyDescent="0.2">
      <c r="A42" s="840"/>
      <c r="B42" s="841"/>
      <c r="C42" s="1133" t="s">
        <v>397</v>
      </c>
      <c r="D42" s="1117"/>
      <c r="E42" s="1117"/>
      <c r="F42" s="1144">
        <v>1</v>
      </c>
      <c r="G42" s="1132">
        <v>7.6923076923076925</v>
      </c>
      <c r="H42" s="1120">
        <v>8</v>
      </c>
      <c r="I42" s="1121">
        <v>8.791208791208792</v>
      </c>
      <c r="J42" s="1121">
        <v>8.625</v>
      </c>
      <c r="K42" s="1122"/>
      <c r="L42" s="840"/>
      <c r="M42" s="1021"/>
      <c r="N42" s="585"/>
      <c r="O42" s="585"/>
      <c r="P42" s="585"/>
      <c r="Q42" s="1733"/>
      <c r="R42" s="1733"/>
      <c r="S42" s="1086"/>
      <c r="T42" s="1088"/>
      <c r="U42" s="1733"/>
      <c r="V42" s="1733"/>
      <c r="W42" s="1733"/>
      <c r="X42" s="1733"/>
      <c r="Y42" s="1733"/>
      <c r="Z42" s="1021"/>
      <c r="AA42" s="1021"/>
      <c r="AB42" s="1021"/>
      <c r="AC42" s="1021"/>
      <c r="AD42" s="1021"/>
      <c r="AE42" s="1021"/>
    </row>
    <row r="43" spans="1:31" ht="39" customHeight="1" x14ac:dyDescent="0.2">
      <c r="A43" s="403"/>
      <c r="B43" s="466"/>
      <c r="C43" s="1574" t="s">
        <v>454</v>
      </c>
      <c r="D43" s="1574"/>
      <c r="E43" s="1574"/>
      <c r="F43" s="1574"/>
      <c r="G43" s="1574"/>
      <c r="H43" s="1574"/>
      <c r="I43" s="1574"/>
      <c r="J43" s="1574"/>
      <c r="K43" s="1574"/>
      <c r="L43" s="151"/>
      <c r="M43" s="152"/>
      <c r="N43" s="152"/>
      <c r="O43" s="152"/>
      <c r="P43" s="152"/>
      <c r="Q43" s="152"/>
      <c r="R43" s="152"/>
      <c r="S43" s="1022"/>
      <c r="T43" s="1023"/>
      <c r="U43" s="1023"/>
      <c r="V43" s="1023"/>
      <c r="W43" s="1734"/>
      <c r="X43" s="1023"/>
      <c r="Y43" s="1023"/>
      <c r="Z43" s="430"/>
      <c r="AA43" s="430"/>
      <c r="AB43" s="430"/>
      <c r="AC43" s="430"/>
      <c r="AD43" s="430"/>
      <c r="AE43" s="430"/>
    </row>
    <row r="44" spans="1:31" s="434" customFormat="1" ht="13.5" customHeight="1" x14ac:dyDescent="0.2">
      <c r="A44" s="578"/>
      <c r="B44" s="579"/>
      <c r="C44" s="1145" t="s">
        <v>463</v>
      </c>
      <c r="D44" s="1146"/>
      <c r="E44" s="1146"/>
      <c r="F44" s="1147"/>
      <c r="G44" s="1147"/>
      <c r="H44" s="1147"/>
      <c r="I44" s="1147"/>
      <c r="J44" s="1148"/>
      <c r="K44" s="1146"/>
      <c r="L44" s="578"/>
      <c r="M44" s="584"/>
      <c r="Q44" s="584"/>
      <c r="R44" s="584"/>
      <c r="S44" s="584"/>
      <c r="T44" s="584"/>
      <c r="U44" s="584"/>
      <c r="V44" s="584"/>
      <c r="W44" s="584"/>
      <c r="X44" s="584"/>
      <c r="Y44" s="584"/>
      <c r="Z44" s="584"/>
      <c r="AA44" s="584"/>
      <c r="AB44" s="584"/>
      <c r="AC44" s="584"/>
      <c r="AD44" s="584"/>
      <c r="AE44" s="584"/>
    </row>
    <row r="45" spans="1:31" s="434" customFormat="1" ht="13.5" customHeight="1" x14ac:dyDescent="0.2">
      <c r="A45" s="431"/>
      <c r="B45" s="583">
        <v>12</v>
      </c>
      <c r="C45" s="1575">
        <v>43132</v>
      </c>
      <c r="D45" s="1575"/>
      <c r="E45" s="1006"/>
      <c r="F45" s="151"/>
      <c r="G45" s="151"/>
      <c r="H45" s="151"/>
      <c r="I45" s="151"/>
      <c r="J45" s="151"/>
      <c r="K45" s="582"/>
      <c r="L45" s="431"/>
      <c r="M45" s="584"/>
      <c r="N45" s="584"/>
      <c r="O45" s="584"/>
      <c r="P45" s="584"/>
      <c r="Q45" s="584"/>
      <c r="R45" s="584"/>
      <c r="S45" s="584"/>
      <c r="T45" s="584"/>
      <c r="U45" s="584"/>
      <c r="V45" s="584"/>
      <c r="W45" s="584"/>
      <c r="X45" s="584"/>
      <c r="Y45" s="584"/>
      <c r="Z45" s="584"/>
      <c r="AA45" s="584"/>
      <c r="AB45" s="584"/>
      <c r="AC45" s="584"/>
      <c r="AD45" s="584"/>
      <c r="AE45" s="584"/>
    </row>
    <row r="46" spans="1:31" x14ac:dyDescent="0.2">
      <c r="A46" s="584"/>
      <c r="B46" s="585"/>
      <c r="C46" s="586"/>
      <c r="D46" s="152"/>
      <c r="E46" s="152"/>
      <c r="F46" s="152"/>
      <c r="G46" s="152"/>
      <c r="H46" s="152"/>
      <c r="I46" s="152"/>
      <c r="J46" s="152"/>
      <c r="K46" s="587"/>
      <c r="L46" s="584"/>
      <c r="M46" s="1023"/>
      <c r="N46" s="430"/>
      <c r="O46" s="430"/>
      <c r="P46" s="430"/>
      <c r="Q46" s="430"/>
      <c r="R46" s="430"/>
      <c r="S46" s="430"/>
      <c r="T46" s="430"/>
      <c r="U46" s="430"/>
      <c r="V46" s="430"/>
      <c r="W46" s="430"/>
      <c r="X46" s="430"/>
      <c r="Y46" s="430"/>
      <c r="Z46" s="430"/>
      <c r="AA46" s="430"/>
      <c r="AB46" s="430"/>
      <c r="AC46" s="430"/>
      <c r="AD46" s="430"/>
      <c r="AE46" s="430"/>
    </row>
    <row r="47" spans="1:31" x14ac:dyDescent="0.2">
      <c r="A47" s="430"/>
      <c r="B47" s="430"/>
      <c r="C47" s="430"/>
      <c r="D47" s="430"/>
      <c r="E47" s="430"/>
      <c r="F47" s="1024"/>
      <c r="G47" s="1024"/>
      <c r="H47" s="1024"/>
      <c r="I47" s="1024"/>
      <c r="J47" s="1025"/>
      <c r="K47" s="1023"/>
      <c r="L47" s="1026"/>
      <c r="M47" s="1023"/>
      <c r="N47" s="430"/>
      <c r="O47" s="430"/>
      <c r="P47" s="430"/>
      <c r="Q47" s="430"/>
      <c r="R47" s="430"/>
      <c r="S47" s="430"/>
      <c r="T47" s="430"/>
      <c r="U47" s="430"/>
      <c r="V47" s="430"/>
      <c r="W47" s="430"/>
      <c r="X47" s="430"/>
      <c r="Y47" s="430"/>
      <c r="Z47" s="430"/>
      <c r="AA47" s="430"/>
      <c r="AB47" s="430"/>
      <c r="AC47" s="430"/>
      <c r="AD47" s="430"/>
      <c r="AE47" s="430"/>
    </row>
    <row r="48" spans="1:31" x14ac:dyDescent="0.2">
      <c r="J48" s="1023"/>
      <c r="K48" s="1023"/>
      <c r="L48" s="1023"/>
      <c r="M48" s="1023"/>
      <c r="N48" s="1027"/>
      <c r="O48" s="430"/>
      <c r="P48" s="430"/>
      <c r="Q48" s="430"/>
      <c r="R48" s="430"/>
      <c r="S48" s="430"/>
      <c r="T48" s="430"/>
      <c r="U48" s="430"/>
      <c r="V48" s="430"/>
      <c r="W48" s="430"/>
      <c r="X48" s="430"/>
      <c r="Y48" s="430"/>
      <c r="Z48" s="430"/>
      <c r="AA48" s="430"/>
      <c r="AB48" s="430"/>
      <c r="AC48" s="430"/>
      <c r="AD48" s="430"/>
      <c r="AE48" s="430"/>
    </row>
    <row r="49" spans="7:31" x14ac:dyDescent="0.2">
      <c r="J49" s="1023"/>
      <c r="K49" s="1023"/>
      <c r="L49" s="1023"/>
      <c r="M49" s="1023"/>
      <c r="N49" s="430"/>
      <c r="O49" s="430"/>
      <c r="P49" s="430"/>
      <c r="Q49" s="430"/>
      <c r="R49" s="430"/>
      <c r="S49" s="430"/>
      <c r="T49" s="430"/>
      <c r="U49" s="430"/>
      <c r="V49" s="430"/>
      <c r="W49" s="430"/>
      <c r="X49" s="430"/>
      <c r="Y49" s="430"/>
      <c r="Z49" s="430"/>
      <c r="AA49" s="430"/>
      <c r="AB49" s="430"/>
      <c r="AC49" s="430"/>
      <c r="AD49" s="430"/>
      <c r="AE49" s="430"/>
    </row>
    <row r="50" spans="7:31" x14ac:dyDescent="0.2">
      <c r="J50" s="1023"/>
      <c r="K50" s="1023"/>
      <c r="L50" s="1023"/>
      <c r="M50" s="1023"/>
      <c r="N50" s="430"/>
      <c r="O50" s="430"/>
      <c r="P50" s="430"/>
      <c r="Q50" s="430"/>
      <c r="R50" s="430"/>
      <c r="S50" s="430"/>
      <c r="T50" s="430"/>
      <c r="U50" s="430"/>
      <c r="V50" s="430"/>
      <c r="W50" s="430"/>
      <c r="X50" s="430"/>
      <c r="Y50" s="430"/>
      <c r="Z50" s="430"/>
      <c r="AA50" s="430"/>
      <c r="AB50" s="430"/>
      <c r="AC50" s="430"/>
      <c r="AD50" s="430"/>
      <c r="AE50" s="430"/>
    </row>
    <row r="51" spans="7:31" x14ac:dyDescent="0.2">
      <c r="J51" s="1023"/>
      <c r="K51" s="1023"/>
      <c r="L51" s="1023"/>
      <c r="M51" s="1023"/>
      <c r="N51" s="430"/>
      <c r="O51" s="430"/>
      <c r="P51" s="430"/>
      <c r="Q51" s="430"/>
      <c r="R51" s="430"/>
      <c r="S51" s="430"/>
      <c r="T51" s="430"/>
      <c r="U51" s="430"/>
      <c r="V51" s="430"/>
      <c r="W51" s="430"/>
      <c r="X51" s="430"/>
      <c r="Y51" s="430"/>
      <c r="Z51" s="430"/>
      <c r="AA51" s="430"/>
      <c r="AB51" s="430"/>
      <c r="AC51" s="430"/>
      <c r="AD51" s="430"/>
      <c r="AE51" s="430"/>
    </row>
    <row r="52" spans="7:31" x14ac:dyDescent="0.2">
      <c r="J52" s="1023"/>
      <c r="K52" s="1023"/>
      <c r="L52" s="1023"/>
      <c r="M52" s="1023"/>
    </row>
    <row r="53" spans="7:31" x14ac:dyDescent="0.2">
      <c r="J53" s="1023"/>
      <c r="K53" s="1023"/>
      <c r="L53" s="1023"/>
      <c r="M53" s="1023"/>
    </row>
    <row r="54" spans="7:31" x14ac:dyDescent="0.2">
      <c r="J54" s="1028"/>
      <c r="K54" s="1023"/>
      <c r="L54" s="1023"/>
      <c r="M54" s="1023"/>
    </row>
    <row r="55" spans="7:31" x14ac:dyDescent="0.2">
      <c r="J55" s="1023"/>
      <c r="K55" s="1023"/>
      <c r="L55" s="1023"/>
      <c r="M55" s="1023"/>
    </row>
    <row r="56" spans="7:31" x14ac:dyDescent="0.2">
      <c r="J56" s="1023"/>
      <c r="K56" s="1023"/>
      <c r="L56" s="1023"/>
      <c r="M56" s="1023"/>
    </row>
    <row r="57" spans="7:31" x14ac:dyDescent="0.2">
      <c r="J57" s="1023"/>
      <c r="K57" s="1023"/>
      <c r="L57" s="1023"/>
      <c r="M57" s="1023"/>
    </row>
    <row r="58" spans="7:31" x14ac:dyDescent="0.2">
      <c r="J58" s="1023"/>
      <c r="K58" s="1023"/>
      <c r="L58" s="1023"/>
    </row>
    <row r="64" spans="7:31" x14ac:dyDescent="0.2">
      <c r="G64" s="413"/>
    </row>
  </sheetData>
  <mergeCells count="12">
    <mergeCell ref="C1:D1"/>
    <mergeCell ref="J2:J3"/>
    <mergeCell ref="C4:J4"/>
    <mergeCell ref="C6:D7"/>
    <mergeCell ref="F6:G6"/>
    <mergeCell ref="H6:I6"/>
    <mergeCell ref="J6:J7"/>
    <mergeCell ref="S5:S6"/>
    <mergeCell ref="W7:Y7"/>
    <mergeCell ref="C8:D8"/>
    <mergeCell ref="C43:K43"/>
    <mergeCell ref="C45:D45"/>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sheetPr>
  <dimension ref="A1:P86"/>
  <sheetViews>
    <sheetView zoomScaleNormal="100" workbookViewId="0"/>
  </sheetViews>
  <sheetFormatPr defaultRowHeight="12.75" x14ac:dyDescent="0.2"/>
  <cols>
    <col min="1" max="1" width="1" style="173" customWidth="1"/>
    <col min="2" max="2" width="2.42578125" style="173" customWidth="1"/>
    <col min="3" max="3" width="2" style="173" customWidth="1"/>
    <col min="4" max="4" width="25.7109375" style="173" customWidth="1"/>
    <col min="5" max="13" width="7.5703125" style="173" customWidth="1"/>
    <col min="14" max="14" width="2.5703125" style="173" customWidth="1"/>
    <col min="15" max="15" width="1" style="173" customWidth="1"/>
    <col min="16" max="16384" width="9.140625" style="173"/>
  </cols>
  <sheetData>
    <row r="1" spans="1:16" ht="13.5" customHeight="1" x14ac:dyDescent="0.2">
      <c r="A1" s="172"/>
      <c r="B1" s="1594" t="s">
        <v>380</v>
      </c>
      <c r="C1" s="1594"/>
      <c r="D1" s="1594"/>
      <c r="E1" s="1594"/>
      <c r="F1" s="1594"/>
      <c r="G1" s="233"/>
      <c r="H1" s="233"/>
      <c r="I1" s="233"/>
      <c r="J1" s="233"/>
      <c r="K1" s="233"/>
      <c r="L1" s="233"/>
      <c r="M1" s="233"/>
      <c r="N1" s="233"/>
      <c r="O1" s="1180"/>
    </row>
    <row r="2" spans="1:16" ht="6" customHeight="1" x14ac:dyDescent="0.2">
      <c r="A2" s="172"/>
      <c r="B2" s="170"/>
      <c r="C2" s="170"/>
      <c r="D2" s="170"/>
      <c r="E2" s="170"/>
      <c r="F2" s="170"/>
      <c r="G2" s="170"/>
      <c r="H2" s="170"/>
      <c r="I2" s="170"/>
      <c r="J2" s="170"/>
      <c r="K2" s="170"/>
      <c r="L2" s="170"/>
      <c r="M2" s="170"/>
      <c r="N2" s="234"/>
      <c r="O2" s="1180"/>
    </row>
    <row r="3" spans="1:16" ht="19.5" customHeight="1" thickBot="1" x14ac:dyDescent="0.25">
      <c r="A3" s="172"/>
      <c r="B3" s="174"/>
      <c r="C3" s="174"/>
      <c r="D3" s="174"/>
      <c r="E3" s="174"/>
      <c r="F3" s="174"/>
      <c r="G3" s="174"/>
      <c r="H3" s="174"/>
      <c r="I3" s="174"/>
      <c r="J3" s="174"/>
      <c r="K3" s="174"/>
      <c r="L3" s="174"/>
      <c r="M3" s="1382" t="s">
        <v>73</v>
      </c>
      <c r="N3" s="235"/>
      <c r="O3" s="1180"/>
    </row>
    <row r="4" spans="1:16" s="1184" customFormat="1" ht="13.5" customHeight="1" thickBot="1" x14ac:dyDescent="0.25">
      <c r="A4" s="1181"/>
      <c r="B4" s="1182"/>
      <c r="C4" s="1152" t="s">
        <v>498</v>
      </c>
      <c r="D4" s="1040"/>
      <c r="E4" s="1040"/>
      <c r="F4" s="1040"/>
      <c r="G4" s="1040"/>
      <c r="H4" s="1040"/>
      <c r="I4" s="1040"/>
      <c r="J4" s="1040"/>
      <c r="K4" s="1040"/>
      <c r="L4" s="1040"/>
      <c r="M4" s="393"/>
      <c r="N4" s="235"/>
      <c r="O4" s="1183"/>
    </row>
    <row r="5" spans="1:16" s="1188" customFormat="1" ht="4.5" customHeight="1" x14ac:dyDescent="0.2">
      <c r="A5" s="1185"/>
      <c r="B5" s="204"/>
      <c r="C5" s="1186"/>
      <c r="D5" s="1186"/>
      <c r="E5" s="1186"/>
      <c r="F5" s="1186"/>
      <c r="G5" s="1186"/>
      <c r="H5" s="1186"/>
      <c r="I5" s="1186"/>
      <c r="J5" s="1186"/>
      <c r="K5" s="1186"/>
      <c r="L5" s="1186"/>
      <c r="M5" s="1186"/>
      <c r="N5" s="235"/>
      <c r="O5" s="1187"/>
    </row>
    <row r="6" spans="1:16" s="1188" customFormat="1" ht="13.5" customHeight="1" x14ac:dyDescent="0.2">
      <c r="A6" s="1185"/>
      <c r="B6" s="204"/>
      <c r="C6" s="1189"/>
      <c r="D6" s="1189"/>
      <c r="E6" s="1190">
        <v>2008</v>
      </c>
      <c r="F6" s="1190">
        <v>2009</v>
      </c>
      <c r="G6" s="1190">
        <v>2010</v>
      </c>
      <c r="H6" s="1190">
        <v>2011</v>
      </c>
      <c r="I6" s="1190">
        <v>2012</v>
      </c>
      <c r="J6" s="1190">
        <v>2013</v>
      </c>
      <c r="K6" s="1190">
        <v>2014</v>
      </c>
      <c r="L6" s="1190">
        <v>2015</v>
      </c>
      <c r="M6" s="1190">
        <v>2016</v>
      </c>
      <c r="N6" s="235"/>
      <c r="O6" s="1187"/>
    </row>
    <row r="7" spans="1:16" s="1188" customFormat="1" ht="3" customHeight="1" x14ac:dyDescent="0.2">
      <c r="A7" s="1185"/>
      <c r="B7" s="204"/>
      <c r="C7" s="1189"/>
      <c r="D7" s="1189"/>
      <c r="E7" s="1191"/>
      <c r="F7" s="1192"/>
      <c r="G7" s="1192"/>
      <c r="H7" s="1193"/>
      <c r="I7" s="1194"/>
      <c r="J7" s="1194"/>
      <c r="K7" s="1194"/>
      <c r="L7" s="1194"/>
      <c r="M7" s="1194"/>
      <c r="N7" s="235"/>
      <c r="O7" s="1187"/>
    </row>
    <row r="8" spans="1:16" s="1202" customFormat="1" ht="12.75" customHeight="1" x14ac:dyDescent="0.2">
      <c r="A8" s="1195"/>
      <c r="B8" s="1196"/>
      <c r="C8" s="1197" t="s">
        <v>383</v>
      </c>
      <c r="D8" s="1198"/>
      <c r="E8" s="1199">
        <v>357209</v>
      </c>
      <c r="F8" s="1199">
        <v>349781</v>
      </c>
      <c r="G8" s="1199">
        <v>295032</v>
      </c>
      <c r="H8" s="1199">
        <v>292346</v>
      </c>
      <c r="I8" s="1199">
        <v>279343</v>
      </c>
      <c r="J8" s="1199">
        <v>276708</v>
      </c>
      <c r="K8" s="1199">
        <v>281038</v>
      </c>
      <c r="L8" s="1199">
        <v>283651</v>
      </c>
      <c r="M8" s="1199">
        <v>287207</v>
      </c>
      <c r="N8" s="1200"/>
      <c r="O8" s="1201"/>
    </row>
    <row r="9" spans="1:16" s="1202" customFormat="1" ht="11.25" customHeight="1" x14ac:dyDescent="0.2">
      <c r="A9" s="1195"/>
      <c r="B9" s="1196"/>
      <c r="C9" s="1197" t="s">
        <v>384</v>
      </c>
      <c r="D9" s="1198"/>
      <c r="E9" s="1199">
        <v>417501</v>
      </c>
      <c r="F9" s="1199">
        <v>407172</v>
      </c>
      <c r="G9" s="1199">
        <v>352971</v>
      </c>
      <c r="H9" s="1199">
        <v>349433</v>
      </c>
      <c r="I9" s="1199">
        <v>333930</v>
      </c>
      <c r="J9" s="1199">
        <v>329195</v>
      </c>
      <c r="K9" s="1199">
        <v>332915</v>
      </c>
      <c r="L9" s="1199">
        <v>335243</v>
      </c>
      <c r="M9" s="1199">
        <v>338967</v>
      </c>
      <c r="N9" s="1203"/>
      <c r="O9" s="1201"/>
    </row>
    <row r="10" spans="1:16" s="1202" customFormat="1" ht="11.25" customHeight="1" x14ac:dyDescent="0.2">
      <c r="A10" s="1195"/>
      <c r="B10" s="1196"/>
      <c r="C10" s="1197" t="s">
        <v>499</v>
      </c>
      <c r="D10" s="1198"/>
      <c r="E10" s="1199">
        <v>3269583</v>
      </c>
      <c r="F10" s="1199">
        <v>3125711</v>
      </c>
      <c r="G10" s="1383">
        <v>2896480</v>
      </c>
      <c r="H10" s="1383">
        <v>2849158</v>
      </c>
      <c r="I10" s="1383">
        <v>2664876</v>
      </c>
      <c r="J10" s="1383">
        <v>2655231</v>
      </c>
      <c r="K10" s="1383">
        <v>2736066</v>
      </c>
      <c r="L10" s="1383">
        <v>2816903</v>
      </c>
      <c r="M10" s="1383">
        <v>2925109</v>
      </c>
      <c r="N10" s="1203"/>
      <c r="O10" s="1201"/>
    </row>
    <row r="11" spans="1:16" s="1202" customFormat="1" ht="11.25" customHeight="1" x14ac:dyDescent="0.2">
      <c r="A11" s="1195"/>
      <c r="B11" s="1196"/>
      <c r="C11" s="1197" t="s">
        <v>500</v>
      </c>
      <c r="D11" s="1198"/>
      <c r="E11" s="1199">
        <v>3018395</v>
      </c>
      <c r="F11" s="1199">
        <v>2878960</v>
      </c>
      <c r="G11" s="1199">
        <v>2708998</v>
      </c>
      <c r="H11" s="1199">
        <v>2660255</v>
      </c>
      <c r="I11" s="1199">
        <v>2485634</v>
      </c>
      <c r="J11" s="1199">
        <v>2477895</v>
      </c>
      <c r="K11" s="1199">
        <v>2551347</v>
      </c>
      <c r="L11" s="1199">
        <v>2632884</v>
      </c>
      <c r="M11" s="1199">
        <v>2741247</v>
      </c>
      <c r="N11" s="1203"/>
      <c r="O11" s="1201"/>
    </row>
    <row r="12" spans="1:16" s="1202" customFormat="1" ht="7.5" customHeight="1" thickBot="1" x14ac:dyDescent="0.25">
      <c r="A12" s="1195"/>
      <c r="B12" s="1196"/>
      <c r="C12" s="1205"/>
      <c r="D12" s="1206"/>
      <c r="E12" s="1207"/>
      <c r="F12" s="1207"/>
      <c r="G12" s="1207"/>
      <c r="H12" s="1207"/>
      <c r="I12" s="1207"/>
      <c r="J12" s="1207"/>
      <c r="K12" s="1207"/>
      <c r="L12" s="1207"/>
      <c r="M12" s="1382"/>
      <c r="N12" s="1203"/>
      <c r="O12" s="1201"/>
    </row>
    <row r="13" spans="1:16" s="202" customFormat="1" ht="13.5" customHeight="1" thickBot="1" x14ac:dyDescent="0.25">
      <c r="A13" s="201"/>
      <c r="B13" s="175"/>
      <c r="C13" s="1595" t="s">
        <v>520</v>
      </c>
      <c r="D13" s="1596"/>
      <c r="E13" s="1040"/>
      <c r="F13" s="1040"/>
      <c r="G13" s="1040"/>
      <c r="H13" s="1040"/>
      <c r="I13" s="1040"/>
      <c r="J13" s="1040"/>
      <c r="K13" s="1040"/>
      <c r="L13" s="1040"/>
      <c r="M13" s="393"/>
      <c r="N13" s="1203"/>
      <c r="O13" s="1208"/>
    </row>
    <row r="14" spans="1:16" s="202" customFormat="1" ht="4.5" customHeight="1" x14ac:dyDescent="0.2">
      <c r="A14" s="201"/>
      <c r="B14" s="175"/>
      <c r="C14" s="203"/>
      <c r="D14" s="203"/>
      <c r="E14" s="203"/>
      <c r="F14" s="203"/>
      <c r="G14" s="203"/>
      <c r="H14" s="203"/>
      <c r="I14" s="203"/>
      <c r="J14" s="203"/>
      <c r="K14" s="203"/>
      <c r="L14" s="203"/>
      <c r="M14" s="203"/>
      <c r="N14" s="1203"/>
      <c r="O14" s="1208"/>
    </row>
    <row r="15" spans="1:16" s="1387" customFormat="1" x14ac:dyDescent="0.2">
      <c r="A15" s="1384"/>
      <c r="B15" s="1385"/>
      <c r="C15" s="1590" t="s">
        <v>521</v>
      </c>
      <c r="D15" s="1591"/>
      <c r="E15" s="1591"/>
      <c r="F15" s="1591"/>
      <c r="G15" s="1591"/>
      <c r="H15" s="1591"/>
      <c r="I15" s="1591"/>
      <c r="J15" s="1591"/>
      <c r="K15" s="1591"/>
      <c r="L15" s="1591"/>
      <c r="M15" s="1592"/>
      <c r="N15" s="1203"/>
      <c r="O15" s="1181"/>
      <c r="P15" s="1386"/>
    </row>
    <row r="16" spans="1:16" s="1387" customFormat="1" ht="12.75" customHeight="1" x14ac:dyDescent="0.2">
      <c r="A16" s="1384"/>
      <c r="B16" s="1388"/>
      <c r="C16" s="1389" t="s">
        <v>68</v>
      </c>
      <c r="D16" s="1389"/>
      <c r="E16" s="1390">
        <v>2267915</v>
      </c>
      <c r="F16" s="1391">
        <v>2175028</v>
      </c>
      <c r="G16" s="1392">
        <v>2161403</v>
      </c>
      <c r="H16" s="1392">
        <v>2124434</v>
      </c>
      <c r="I16" s="1392">
        <v>1989356</v>
      </c>
      <c r="J16" s="1392">
        <v>1965514</v>
      </c>
      <c r="K16" s="1392">
        <v>2001583</v>
      </c>
      <c r="L16" s="1392">
        <v>2065599</v>
      </c>
      <c r="M16" s="1392">
        <v>2133382</v>
      </c>
      <c r="N16" s="1393"/>
      <c r="O16" s="1181"/>
    </row>
    <row r="17" spans="1:16" s="1402" customFormat="1" ht="10.5" customHeight="1" x14ac:dyDescent="0.2">
      <c r="A17" s="1394"/>
      <c r="B17" s="1395"/>
      <c r="C17" s="1396" t="s">
        <v>72</v>
      </c>
      <c r="D17" s="1397"/>
      <c r="E17" s="1398">
        <v>1284194</v>
      </c>
      <c r="F17" s="1399">
        <v>1224734</v>
      </c>
      <c r="G17" s="1400">
        <v>1208121</v>
      </c>
      <c r="H17" s="1400">
        <v>1174452</v>
      </c>
      <c r="I17" s="1400">
        <v>1078540</v>
      </c>
      <c r="J17" s="1400">
        <v>1061775</v>
      </c>
      <c r="K17" s="1400">
        <v>1083745</v>
      </c>
      <c r="L17" s="1400">
        <v>1112915</v>
      </c>
      <c r="M17" s="1400">
        <v>1149741</v>
      </c>
      <c r="N17" s="1401"/>
      <c r="O17" s="1181"/>
    </row>
    <row r="18" spans="1:16" s="1402" customFormat="1" ht="10.5" customHeight="1" x14ac:dyDescent="0.2">
      <c r="A18" s="1394"/>
      <c r="B18" s="1395"/>
      <c r="C18" s="1396" t="s">
        <v>71</v>
      </c>
      <c r="D18" s="1397"/>
      <c r="E18" s="1398">
        <v>983721</v>
      </c>
      <c r="F18" s="1399">
        <v>950294</v>
      </c>
      <c r="G18" s="1400">
        <v>953282</v>
      </c>
      <c r="H18" s="1400">
        <v>949982</v>
      </c>
      <c r="I18" s="1400">
        <v>910816</v>
      </c>
      <c r="J18" s="1400">
        <v>903739</v>
      </c>
      <c r="K18" s="1400">
        <v>917838</v>
      </c>
      <c r="L18" s="1400">
        <v>952684</v>
      </c>
      <c r="M18" s="1400">
        <v>983641</v>
      </c>
      <c r="N18" s="1401"/>
      <c r="O18" s="1181"/>
    </row>
    <row r="19" spans="1:16" s="1387" customFormat="1" ht="5.25" customHeight="1" x14ac:dyDescent="0.2">
      <c r="A19" s="1384"/>
      <c r="B19" s="1385"/>
      <c r="C19" s="1403"/>
      <c r="D19" s="1397"/>
      <c r="E19" s="1404"/>
      <c r="F19" s="1405"/>
      <c r="G19" s="1406"/>
      <c r="H19" s="1406"/>
      <c r="I19" s="1406"/>
      <c r="J19" s="1406"/>
      <c r="K19" s="1406"/>
      <c r="L19" s="1406"/>
      <c r="M19" s="1406"/>
      <c r="N19" s="1203"/>
      <c r="O19" s="1181"/>
    </row>
    <row r="20" spans="1:16" s="1387" customFormat="1" x14ac:dyDescent="0.2">
      <c r="A20" s="1384"/>
      <c r="B20" s="1385"/>
      <c r="C20" s="1590" t="s">
        <v>522</v>
      </c>
      <c r="D20" s="1591"/>
      <c r="E20" s="1591"/>
      <c r="F20" s="1591"/>
      <c r="G20" s="1591"/>
      <c r="H20" s="1591"/>
      <c r="I20" s="1591"/>
      <c r="J20" s="1591"/>
      <c r="K20" s="1591"/>
      <c r="L20" s="1591"/>
      <c r="M20" s="1592"/>
      <c r="N20" s="1203"/>
      <c r="O20" s="1181"/>
      <c r="P20" s="1386"/>
    </row>
    <row r="21" spans="1:16" s="1387" customFormat="1" ht="12.75" customHeight="1" x14ac:dyDescent="0.2">
      <c r="A21" s="1384"/>
      <c r="B21" s="1388"/>
      <c r="C21" s="1389" t="s">
        <v>523</v>
      </c>
      <c r="D21" s="1407"/>
      <c r="E21" s="1408">
        <v>843.2</v>
      </c>
      <c r="F21" s="1408">
        <v>867.54</v>
      </c>
      <c r="G21" s="1409">
        <v>897.28543519186417</v>
      </c>
      <c r="H21" s="1409">
        <v>903.50002062666999</v>
      </c>
      <c r="I21" s="1409">
        <v>912.43188603749206</v>
      </c>
      <c r="J21" s="1409">
        <v>909.606489406842</v>
      </c>
      <c r="K21" s="1409">
        <v>906.84739470209297</v>
      </c>
      <c r="L21" s="1409">
        <v>911.17493556590614</v>
      </c>
      <c r="M21" s="1409">
        <v>922.23447571508507</v>
      </c>
      <c r="N21" s="1393"/>
      <c r="O21" s="1181"/>
    </row>
    <row r="22" spans="1:16" s="1402" customFormat="1" ht="10.5" customHeight="1" x14ac:dyDescent="0.2">
      <c r="A22" s="1394"/>
      <c r="B22" s="1395"/>
      <c r="C22" s="1396" t="s">
        <v>72</v>
      </c>
      <c r="D22" s="1397"/>
      <c r="E22" s="1410">
        <v>916.34</v>
      </c>
      <c r="F22" s="1411">
        <v>940.52</v>
      </c>
      <c r="G22" s="1412">
        <v>974.37233926071997</v>
      </c>
      <c r="H22" s="1412">
        <v>981.95099706075712</v>
      </c>
      <c r="I22" s="1413">
        <v>996.57207494390605</v>
      </c>
      <c r="J22" s="1413">
        <v>990.4513950319041</v>
      </c>
      <c r="K22" s="1413">
        <v>981.65140702840608</v>
      </c>
      <c r="L22" s="1413">
        <v>986.51385502037408</v>
      </c>
      <c r="M22" s="1413">
        <v>993.95933872933108</v>
      </c>
      <c r="N22" s="1401"/>
      <c r="O22" s="1181"/>
    </row>
    <row r="23" spans="1:16" s="1402" customFormat="1" ht="10.5" customHeight="1" x14ac:dyDescent="0.2">
      <c r="A23" s="1394"/>
      <c r="B23" s="1395"/>
      <c r="C23" s="1396" t="s">
        <v>71</v>
      </c>
      <c r="D23" s="1397"/>
      <c r="E23" s="1410">
        <v>747.71</v>
      </c>
      <c r="F23" s="1411">
        <v>773.47</v>
      </c>
      <c r="G23" s="1412">
        <v>799.59104084625505</v>
      </c>
      <c r="H23" s="1412">
        <v>806.51196593198608</v>
      </c>
      <c r="I23" s="1413">
        <v>812.79753690097709</v>
      </c>
      <c r="J23" s="1413">
        <v>814.62431018247503</v>
      </c>
      <c r="K23" s="1413">
        <v>818.52192295372413</v>
      </c>
      <c r="L23" s="1413">
        <v>823.16483615763502</v>
      </c>
      <c r="M23" s="1413">
        <v>838.39797873411101</v>
      </c>
      <c r="N23" s="1401"/>
      <c r="O23" s="1181"/>
    </row>
    <row r="24" spans="1:16" s="1387" customFormat="1" ht="15" customHeight="1" x14ac:dyDescent="0.2">
      <c r="A24" s="1384"/>
      <c r="B24" s="1388"/>
      <c r="C24" s="1389" t="s">
        <v>524</v>
      </c>
      <c r="D24" s="1414"/>
      <c r="E24" s="1409">
        <v>600</v>
      </c>
      <c r="F24" s="1409">
        <v>617</v>
      </c>
      <c r="G24" s="1409">
        <v>634.20000000000005</v>
      </c>
      <c r="H24" s="1409">
        <v>641.92999999999995</v>
      </c>
      <c r="I24" s="1409">
        <v>641.92999999999995</v>
      </c>
      <c r="J24" s="1409">
        <v>641.92999999999995</v>
      </c>
      <c r="K24" s="1409">
        <v>641.92999999999995</v>
      </c>
      <c r="L24" s="1409">
        <v>650</v>
      </c>
      <c r="M24" s="1409">
        <v>650</v>
      </c>
      <c r="N24" s="1393"/>
      <c r="O24" s="1181"/>
    </row>
    <row r="25" spans="1:16" s="1387" customFormat="1" ht="4.5" customHeight="1" x14ac:dyDescent="0.2">
      <c r="A25" s="1384"/>
      <c r="B25" s="1385"/>
      <c r="C25" s="1415"/>
      <c r="D25" s="1415"/>
      <c r="E25" s="1416"/>
      <c r="F25" s="1417"/>
      <c r="G25" s="1417"/>
      <c r="H25" s="1417"/>
      <c r="I25" s="1417"/>
      <c r="J25" s="1417"/>
      <c r="K25" s="1417"/>
      <c r="L25" s="1417"/>
      <c r="M25" s="1417"/>
      <c r="N25" s="1203"/>
      <c r="O25" s="1181"/>
    </row>
    <row r="26" spans="1:16" s="1387" customFormat="1" x14ac:dyDescent="0.2">
      <c r="A26" s="1384"/>
      <c r="B26" s="1385"/>
      <c r="C26" s="1590" t="s">
        <v>525</v>
      </c>
      <c r="D26" s="1591"/>
      <c r="E26" s="1591"/>
      <c r="F26" s="1591"/>
      <c r="G26" s="1591"/>
      <c r="H26" s="1591"/>
      <c r="I26" s="1591"/>
      <c r="J26" s="1591"/>
      <c r="K26" s="1591"/>
      <c r="L26" s="1591"/>
      <c r="M26" s="1592"/>
      <c r="N26" s="1203"/>
      <c r="O26" s="1181"/>
      <c r="P26" s="1386"/>
    </row>
    <row r="27" spans="1:16" s="1386" customFormat="1" ht="12.75" customHeight="1" x14ac:dyDescent="0.2">
      <c r="A27" s="1418"/>
      <c r="B27" s="1419"/>
      <c r="C27" s="1197" t="s">
        <v>526</v>
      </c>
      <c r="D27" s="1420"/>
      <c r="E27" s="1421">
        <v>1008</v>
      </c>
      <c r="F27" s="1422">
        <v>1034.19</v>
      </c>
      <c r="G27" s="1422">
        <v>1073.5735422686098</v>
      </c>
      <c r="H27" s="1422">
        <v>1082.2630625286502</v>
      </c>
      <c r="I27" s="1422">
        <v>1093.1953874067801</v>
      </c>
      <c r="J27" s="1422">
        <v>1091.3038836355302</v>
      </c>
      <c r="K27" s="1422">
        <v>1090.5612671970102</v>
      </c>
      <c r="L27" s="1422">
        <v>1094.1291934688199</v>
      </c>
      <c r="M27" s="1422">
        <v>1105.5676681438201</v>
      </c>
      <c r="N27" s="1204"/>
      <c r="O27" s="1423"/>
    </row>
    <row r="28" spans="1:16" s="1402" customFormat="1" ht="10.5" customHeight="1" x14ac:dyDescent="0.2">
      <c r="A28" s="1394"/>
      <c r="B28" s="1395"/>
      <c r="C28" s="1396" t="s">
        <v>72</v>
      </c>
      <c r="D28" s="1397"/>
      <c r="E28" s="1410">
        <v>1112.45</v>
      </c>
      <c r="F28" s="1412">
        <v>1138.8499999999999</v>
      </c>
      <c r="G28" s="1412">
        <v>1182.6938550029299</v>
      </c>
      <c r="H28" s="1412">
        <v>1193.2487493145702</v>
      </c>
      <c r="I28" s="1413">
        <v>1209.9440392475001</v>
      </c>
      <c r="J28" s="1413">
        <v>1205.8348757693502</v>
      </c>
      <c r="K28" s="1413">
        <v>1199.81608334987</v>
      </c>
      <c r="L28" s="1413">
        <v>1204.3762395960202</v>
      </c>
      <c r="M28" s="1413">
        <v>1212.15187559633</v>
      </c>
      <c r="N28" s="1401"/>
      <c r="O28" s="1181"/>
    </row>
    <row r="29" spans="1:16" s="1402" customFormat="1" ht="10.5" customHeight="1" x14ac:dyDescent="0.2">
      <c r="A29" s="1394"/>
      <c r="B29" s="1395"/>
      <c r="C29" s="1396" t="s">
        <v>71</v>
      </c>
      <c r="D29" s="1397"/>
      <c r="E29" s="1410">
        <v>871.65</v>
      </c>
      <c r="F29" s="1412">
        <v>899.3</v>
      </c>
      <c r="G29" s="1412">
        <v>935.28231119437908</v>
      </c>
      <c r="H29" s="1412">
        <v>945.05271347246605</v>
      </c>
      <c r="I29" s="1413">
        <v>954.94782592752006</v>
      </c>
      <c r="J29" s="1413">
        <v>956.74496322500204</v>
      </c>
      <c r="K29" s="1413">
        <v>961.55771675393714</v>
      </c>
      <c r="L29" s="1413">
        <v>965.33980334507612</v>
      </c>
      <c r="M29" s="1413">
        <v>980.9853934514731</v>
      </c>
      <c r="N29" s="1401"/>
      <c r="O29" s="1181"/>
    </row>
    <row r="30" spans="1:16" s="1386" customFormat="1" ht="12.75" customHeight="1" x14ac:dyDescent="0.2">
      <c r="A30" s="1418"/>
      <c r="B30" s="1419"/>
      <c r="C30" s="1197" t="s">
        <v>527</v>
      </c>
      <c r="D30" s="1397"/>
      <c r="E30" s="1422">
        <v>722.49</v>
      </c>
      <c r="F30" s="1422">
        <v>740.59</v>
      </c>
      <c r="G30" s="1422">
        <v>768</v>
      </c>
      <c r="H30" s="1422">
        <v>775.75</v>
      </c>
      <c r="I30" s="1422">
        <v>783.3</v>
      </c>
      <c r="J30" s="1422">
        <v>785.24</v>
      </c>
      <c r="K30" s="1422">
        <v>786.5</v>
      </c>
      <c r="L30" s="1422">
        <v>789.94</v>
      </c>
      <c r="M30" s="1422">
        <v>799.67</v>
      </c>
      <c r="N30" s="1204"/>
      <c r="O30" s="1423"/>
      <c r="P30" s="1424"/>
    </row>
    <row r="31" spans="1:16" s="1386" customFormat="1" ht="13.5" customHeight="1" x14ac:dyDescent="0.2">
      <c r="A31" s="1418"/>
      <c r="B31" s="1419"/>
      <c r="C31" s="1197" t="s">
        <v>528</v>
      </c>
      <c r="D31" s="1397"/>
      <c r="E31" s="1425"/>
      <c r="F31" s="1426"/>
      <c r="G31" s="1426"/>
      <c r="H31" s="1426"/>
      <c r="I31" s="1426"/>
      <c r="J31" s="1426"/>
      <c r="K31" s="1426"/>
      <c r="L31" s="1426"/>
      <c r="M31" s="1426"/>
      <c r="N31" s="1203"/>
      <c r="O31" s="1423"/>
    </row>
    <row r="32" spans="1:16" s="1387" customFormat="1" ht="10.5" customHeight="1" x14ac:dyDescent="0.2">
      <c r="A32" s="1384"/>
      <c r="B32" s="1385"/>
      <c r="C32" s="1427"/>
      <c r="D32" s="1397" t="s">
        <v>529</v>
      </c>
      <c r="E32" s="1410">
        <v>472.86</v>
      </c>
      <c r="F32" s="1410">
        <v>491.68</v>
      </c>
      <c r="G32" s="1428">
        <v>523</v>
      </c>
      <c r="H32" s="1428">
        <v>533</v>
      </c>
      <c r="I32" s="1428">
        <v>538.9</v>
      </c>
      <c r="J32" s="1428">
        <v>540.20000000000005</v>
      </c>
      <c r="K32" s="1428">
        <v>555.6</v>
      </c>
      <c r="L32" s="1428">
        <v>557.52</v>
      </c>
      <c r="M32" s="1428">
        <v>578</v>
      </c>
      <c r="N32" s="1203"/>
      <c r="O32" s="1181"/>
    </row>
    <row r="33" spans="1:16" s="1387" customFormat="1" ht="10.5" customHeight="1" x14ac:dyDescent="0.2">
      <c r="A33" s="1384"/>
      <c r="B33" s="1385"/>
      <c r="C33" s="461"/>
      <c r="D33" s="1397" t="s">
        <v>530</v>
      </c>
      <c r="E33" s="1410">
        <v>524.45000000000005</v>
      </c>
      <c r="F33" s="1410">
        <v>543</v>
      </c>
      <c r="G33" s="1428">
        <v>575</v>
      </c>
      <c r="H33" s="1428">
        <v>585</v>
      </c>
      <c r="I33" s="1428">
        <v>593.35</v>
      </c>
      <c r="J33" s="1428">
        <v>589.59</v>
      </c>
      <c r="K33" s="1428">
        <v>603.21</v>
      </c>
      <c r="L33" s="1428">
        <v>600</v>
      </c>
      <c r="M33" s="1428">
        <v>619.4</v>
      </c>
      <c r="N33" s="1203"/>
      <c r="O33" s="1181"/>
    </row>
    <row r="34" spans="1:16" s="1387" customFormat="1" ht="10.5" customHeight="1" x14ac:dyDescent="0.2">
      <c r="A34" s="1384"/>
      <c r="B34" s="1385"/>
      <c r="C34" s="461"/>
      <c r="D34" s="1397" t="s">
        <v>531</v>
      </c>
      <c r="E34" s="1410">
        <v>578.61800000000051</v>
      </c>
      <c r="F34" s="1410">
        <v>596.04999999999995</v>
      </c>
      <c r="G34" s="1428">
        <v>623.12</v>
      </c>
      <c r="H34" s="1428">
        <v>632.5</v>
      </c>
      <c r="I34" s="1428">
        <v>640.75</v>
      </c>
      <c r="J34" s="1428">
        <v>639.95000000000005</v>
      </c>
      <c r="K34" s="1428">
        <v>645.49</v>
      </c>
      <c r="L34" s="1428">
        <v>647.79999999999995</v>
      </c>
      <c r="M34" s="1428">
        <v>660</v>
      </c>
      <c r="N34" s="1203"/>
      <c r="O34" s="1181"/>
    </row>
    <row r="35" spans="1:16" s="1387" customFormat="1" ht="10.5" customHeight="1" x14ac:dyDescent="0.2">
      <c r="A35" s="1384"/>
      <c r="B35" s="1385"/>
      <c r="C35" s="461"/>
      <c r="D35" s="1397" t="s">
        <v>532</v>
      </c>
      <c r="E35" s="1410">
        <v>643.26</v>
      </c>
      <c r="F35" s="1410">
        <v>656.68</v>
      </c>
      <c r="G35" s="1428">
        <v>689.9</v>
      </c>
      <c r="H35" s="1428">
        <v>700</v>
      </c>
      <c r="I35" s="1428">
        <v>705.15</v>
      </c>
      <c r="J35" s="1428">
        <v>701.5</v>
      </c>
      <c r="K35" s="1428">
        <v>705.12</v>
      </c>
      <c r="L35" s="1428">
        <v>708.85</v>
      </c>
      <c r="M35" s="1428">
        <v>720</v>
      </c>
      <c r="N35" s="1203"/>
      <c r="O35" s="1181"/>
    </row>
    <row r="36" spans="1:16" s="1387" customFormat="1" ht="10.5" customHeight="1" x14ac:dyDescent="0.2">
      <c r="A36" s="1384"/>
      <c r="B36" s="1385"/>
      <c r="C36" s="461"/>
      <c r="D36" s="1397" t="s">
        <v>533</v>
      </c>
      <c r="E36" s="1410">
        <v>722.49</v>
      </c>
      <c r="F36" s="1410">
        <v>740.59</v>
      </c>
      <c r="G36" s="1428">
        <v>768</v>
      </c>
      <c r="H36" s="1428">
        <v>775.75</v>
      </c>
      <c r="I36" s="1428">
        <v>783.3</v>
      </c>
      <c r="J36" s="1428">
        <v>785.24</v>
      </c>
      <c r="K36" s="1428">
        <v>786.5</v>
      </c>
      <c r="L36" s="1428">
        <v>789.94</v>
      </c>
      <c r="M36" s="1428">
        <v>799.67</v>
      </c>
      <c r="N36" s="1203"/>
      <c r="O36" s="1181"/>
    </row>
    <row r="37" spans="1:16" s="1387" customFormat="1" ht="10.5" customHeight="1" x14ac:dyDescent="0.2">
      <c r="A37" s="1384"/>
      <c r="B37" s="1385"/>
      <c r="C37" s="461"/>
      <c r="D37" s="1397" t="s">
        <v>534</v>
      </c>
      <c r="E37" s="1429">
        <v>826.22</v>
      </c>
      <c r="F37" s="1429">
        <v>847.96</v>
      </c>
      <c r="G37" s="1430">
        <v>879.7</v>
      </c>
      <c r="H37" s="1430">
        <v>885.4</v>
      </c>
      <c r="I37" s="1430">
        <v>894.1</v>
      </c>
      <c r="J37" s="1430">
        <v>895.21</v>
      </c>
      <c r="K37" s="1430">
        <v>893.43</v>
      </c>
      <c r="L37" s="1430">
        <v>896.94</v>
      </c>
      <c r="M37" s="1430">
        <v>904.3</v>
      </c>
      <c r="N37" s="1203"/>
      <c r="O37" s="1181"/>
      <c r="P37" s="1431"/>
    </row>
    <row r="38" spans="1:16" s="1387" customFormat="1" ht="10.5" customHeight="1" x14ac:dyDescent="0.2">
      <c r="A38" s="1384"/>
      <c r="B38" s="1385"/>
      <c r="C38" s="461"/>
      <c r="D38" s="1397" t="s">
        <v>535</v>
      </c>
      <c r="E38" s="1429">
        <v>990.61</v>
      </c>
      <c r="F38" s="1429">
        <v>1011.74</v>
      </c>
      <c r="G38" s="1430">
        <v>1050</v>
      </c>
      <c r="H38" s="1430">
        <v>1058.8</v>
      </c>
      <c r="I38" s="1430">
        <v>1068.1600000000001</v>
      </c>
      <c r="J38" s="1430">
        <v>1068.21</v>
      </c>
      <c r="K38" s="1430">
        <v>1061.6500000000001</v>
      </c>
      <c r="L38" s="1430">
        <v>1068</v>
      </c>
      <c r="M38" s="1430">
        <v>1073.78</v>
      </c>
      <c r="N38" s="1203"/>
      <c r="O38" s="1181"/>
    </row>
    <row r="39" spans="1:16" s="1387" customFormat="1" ht="10.5" customHeight="1" x14ac:dyDescent="0.2">
      <c r="A39" s="1384"/>
      <c r="B39" s="1385"/>
      <c r="C39" s="461"/>
      <c r="D39" s="1397" t="s">
        <v>536</v>
      </c>
      <c r="E39" s="1429">
        <v>1259.78</v>
      </c>
      <c r="F39" s="1429">
        <v>1298</v>
      </c>
      <c r="G39" s="1430">
        <v>1334.61</v>
      </c>
      <c r="H39" s="1430">
        <v>1336.4</v>
      </c>
      <c r="I39" s="1430">
        <v>1354.32</v>
      </c>
      <c r="J39" s="1430">
        <v>1351.41</v>
      </c>
      <c r="K39" s="1430">
        <v>1345</v>
      </c>
      <c r="L39" s="1430">
        <v>1346</v>
      </c>
      <c r="M39" s="1430">
        <v>1349.06</v>
      </c>
      <c r="N39" s="1203"/>
      <c r="O39" s="1181"/>
    </row>
    <row r="40" spans="1:16" s="1387" customFormat="1" ht="10.5" customHeight="1" x14ac:dyDescent="0.2">
      <c r="A40" s="1384"/>
      <c r="B40" s="1385"/>
      <c r="C40" s="461"/>
      <c r="D40" s="1397" t="s">
        <v>537</v>
      </c>
      <c r="E40" s="1429">
        <v>1817.73</v>
      </c>
      <c r="F40" s="1429">
        <v>1874.64</v>
      </c>
      <c r="G40" s="1430">
        <v>1920.6460000000011</v>
      </c>
      <c r="H40" s="1430">
        <v>1918.895</v>
      </c>
      <c r="I40" s="1430">
        <v>1940.82</v>
      </c>
      <c r="J40" s="1430">
        <v>1940.74</v>
      </c>
      <c r="K40" s="1430">
        <v>1922.0960000000009</v>
      </c>
      <c r="L40" s="1430">
        <v>1920</v>
      </c>
      <c r="M40" s="1430">
        <v>1927.37</v>
      </c>
      <c r="N40" s="1203"/>
      <c r="O40" s="1181"/>
    </row>
    <row r="41" spans="1:16" s="1386" customFormat="1" ht="13.5" customHeight="1" x14ac:dyDescent="0.2">
      <c r="A41" s="1418"/>
      <c r="B41" s="1419"/>
      <c r="C41" s="1197" t="s">
        <v>538</v>
      </c>
      <c r="D41" s="1397"/>
      <c r="E41" s="1426"/>
      <c r="F41" s="1426"/>
      <c r="G41" s="1426"/>
      <c r="H41" s="1426"/>
      <c r="I41" s="1426"/>
      <c r="J41" s="1426"/>
      <c r="K41" s="1426"/>
      <c r="L41" s="1426"/>
      <c r="M41" s="1426"/>
      <c r="N41" s="1204"/>
      <c r="O41" s="1423"/>
    </row>
    <row r="42" spans="1:16" s="1387" customFormat="1" ht="10.5" customHeight="1" x14ac:dyDescent="0.2">
      <c r="A42" s="1384"/>
      <c r="B42" s="1385"/>
      <c r="C42" s="1427"/>
      <c r="D42" s="1397" t="s">
        <v>529</v>
      </c>
      <c r="E42" s="1432">
        <v>435.99</v>
      </c>
      <c r="F42" s="1432">
        <v>457.6705200411904</v>
      </c>
      <c r="G42" s="1433">
        <v>489.44506796521176</v>
      </c>
      <c r="H42" s="1433">
        <v>499.0659529379684</v>
      </c>
      <c r="I42" s="1433">
        <v>502.70075753386715</v>
      </c>
      <c r="J42" s="1433">
        <v>503.06217495713173</v>
      </c>
      <c r="K42" s="1433">
        <v>518.21757151850215</v>
      </c>
      <c r="L42" s="1433">
        <v>519.60360274788638</v>
      </c>
      <c r="M42" s="1433">
        <v>541.81008324817481</v>
      </c>
      <c r="N42" s="1203"/>
      <c r="O42" s="1181"/>
      <c r="P42" s="1386"/>
    </row>
    <row r="43" spans="1:16" s="1387" customFormat="1" ht="10.5" customHeight="1" x14ac:dyDescent="0.2">
      <c r="A43" s="1384"/>
      <c r="B43" s="1385"/>
      <c r="C43" s="461"/>
      <c r="D43" s="1397" t="s">
        <v>530</v>
      </c>
      <c r="E43" s="1432">
        <v>497.63</v>
      </c>
      <c r="F43" s="1432">
        <v>514.97518185955482</v>
      </c>
      <c r="G43" s="1433">
        <v>549.15722559451922</v>
      </c>
      <c r="H43" s="1433">
        <v>559.4982489891371</v>
      </c>
      <c r="I43" s="1433">
        <v>566.05516527928171</v>
      </c>
      <c r="J43" s="1433">
        <v>566.30563304180907</v>
      </c>
      <c r="K43" s="1433">
        <v>580.91296965396828</v>
      </c>
      <c r="L43" s="1433">
        <v>582.24356487218711</v>
      </c>
      <c r="M43" s="1433">
        <v>601.03472456852387</v>
      </c>
      <c r="N43" s="1203"/>
      <c r="O43" s="1181"/>
      <c r="P43" s="1386"/>
    </row>
    <row r="44" spans="1:16" s="1387" customFormat="1" ht="10.5" customHeight="1" x14ac:dyDescent="0.2">
      <c r="A44" s="1384"/>
      <c r="B44" s="1385"/>
      <c r="C44" s="461"/>
      <c r="D44" s="1397" t="s">
        <v>531</v>
      </c>
      <c r="E44" s="1432">
        <v>551.08000000000004</v>
      </c>
      <c r="F44" s="1432">
        <v>567.96828540296826</v>
      </c>
      <c r="G44" s="1433">
        <v>598.12396964928075</v>
      </c>
      <c r="H44" s="1433">
        <v>608.10969799098598</v>
      </c>
      <c r="I44" s="1433">
        <v>613.98858164727483</v>
      </c>
      <c r="J44" s="1433">
        <v>612.98636900158056</v>
      </c>
      <c r="K44" s="1433">
        <v>622.50033663404588</v>
      </c>
      <c r="L44" s="1433">
        <v>623.09755112315543</v>
      </c>
      <c r="M44" s="1433">
        <v>638.46512477852525</v>
      </c>
      <c r="N44" s="1203"/>
      <c r="O44" s="1181"/>
      <c r="P44" s="1386"/>
    </row>
    <row r="45" spans="1:16" s="1387" customFormat="1" ht="10.5" customHeight="1" x14ac:dyDescent="0.2">
      <c r="A45" s="1384"/>
      <c r="B45" s="1385"/>
      <c r="C45" s="461"/>
      <c r="D45" s="1397" t="s">
        <v>532</v>
      </c>
      <c r="E45" s="1432">
        <v>610.13</v>
      </c>
      <c r="F45" s="1432">
        <v>624.77206815538511</v>
      </c>
      <c r="G45" s="1433">
        <v>654.59163906894139</v>
      </c>
      <c r="H45" s="1433">
        <v>664.55533521933921</v>
      </c>
      <c r="I45" s="1433">
        <v>671.58847739976488</v>
      </c>
      <c r="J45" s="1433">
        <v>669.39462673809476</v>
      </c>
      <c r="K45" s="1433">
        <v>674.00516854100636</v>
      </c>
      <c r="L45" s="1433">
        <v>676.30781845467709</v>
      </c>
      <c r="M45" s="1433">
        <v>687.66353256335367</v>
      </c>
      <c r="N45" s="1203"/>
      <c r="O45" s="1181"/>
      <c r="P45" s="1386"/>
    </row>
    <row r="46" spans="1:16" s="1387" customFormat="1" ht="10.5" customHeight="1" x14ac:dyDescent="0.2">
      <c r="A46" s="1384"/>
      <c r="B46" s="1385"/>
      <c r="C46" s="461"/>
      <c r="D46" s="1397" t="s">
        <v>533</v>
      </c>
      <c r="E46" s="1432">
        <v>680.57</v>
      </c>
      <c r="F46" s="1432">
        <v>697.34373787948755</v>
      </c>
      <c r="G46" s="1433">
        <v>727.97997515499139</v>
      </c>
      <c r="H46" s="1433">
        <v>737.07209242008935</v>
      </c>
      <c r="I46" s="1433">
        <v>743.90887903647331</v>
      </c>
      <c r="J46" s="1433">
        <v>742.77690838509386</v>
      </c>
      <c r="K46" s="1433">
        <v>745.0314047902018</v>
      </c>
      <c r="L46" s="1433">
        <v>748.76025217853044</v>
      </c>
      <c r="M46" s="1433">
        <v>758.3026446641378</v>
      </c>
      <c r="N46" s="1203"/>
      <c r="O46" s="1181"/>
      <c r="P46" s="1386"/>
    </row>
    <row r="47" spans="1:16" s="1387" customFormat="1" ht="10.5" customHeight="1" x14ac:dyDescent="0.2">
      <c r="A47" s="1384"/>
      <c r="B47" s="1385"/>
      <c r="C47" s="461"/>
      <c r="D47" s="1397" t="s">
        <v>534</v>
      </c>
      <c r="E47" s="1432">
        <v>769.63</v>
      </c>
      <c r="F47" s="1432">
        <v>788.56601415159673</v>
      </c>
      <c r="G47" s="1433">
        <v>821.50868201165611</v>
      </c>
      <c r="H47" s="1433">
        <v>827.79278082695032</v>
      </c>
      <c r="I47" s="1433">
        <v>835.50422243449214</v>
      </c>
      <c r="J47" s="1433">
        <v>836.35464213034061</v>
      </c>
      <c r="K47" s="1433">
        <v>835.73697883671821</v>
      </c>
      <c r="L47" s="1433">
        <v>840.33533002518016</v>
      </c>
      <c r="M47" s="1433">
        <v>848.69186788101786</v>
      </c>
      <c r="N47" s="1203"/>
      <c r="O47" s="1181"/>
      <c r="P47" s="1386"/>
    </row>
    <row r="48" spans="1:16" s="1387" customFormat="1" ht="10.5" customHeight="1" x14ac:dyDescent="0.2">
      <c r="A48" s="1384"/>
      <c r="B48" s="1385"/>
      <c r="C48" s="461"/>
      <c r="D48" s="1397" t="s">
        <v>535</v>
      </c>
      <c r="E48" s="1432">
        <v>900.84</v>
      </c>
      <c r="F48" s="1432">
        <v>924.08202374219115</v>
      </c>
      <c r="G48" s="1433">
        <v>958.58702268426202</v>
      </c>
      <c r="H48" s="1433">
        <v>964.74004674193384</v>
      </c>
      <c r="I48" s="1433">
        <v>973.18062834278521</v>
      </c>
      <c r="J48" s="1433">
        <v>973.36495179368717</v>
      </c>
      <c r="K48" s="1433">
        <v>969.58573758863008</v>
      </c>
      <c r="L48" s="1433">
        <v>974.52753776140469</v>
      </c>
      <c r="M48" s="1433">
        <v>981.71039177267562</v>
      </c>
      <c r="N48" s="1203"/>
      <c r="O48" s="1181"/>
      <c r="P48" s="1386"/>
    </row>
    <row r="49" spans="1:16" s="1387" customFormat="1" ht="10.5" customHeight="1" x14ac:dyDescent="0.2">
      <c r="A49" s="1384"/>
      <c r="B49" s="1385"/>
      <c r="C49" s="461"/>
      <c r="D49" s="1397" t="s">
        <v>536</v>
      </c>
      <c r="E49" s="1432">
        <v>1110.67</v>
      </c>
      <c r="F49" s="1432">
        <v>1141.1748482550029</v>
      </c>
      <c r="G49" s="1433">
        <v>1180.524605394671</v>
      </c>
      <c r="H49" s="1433">
        <v>1184.8083796671253</v>
      </c>
      <c r="I49" s="1433">
        <v>1198.5475535224969</v>
      </c>
      <c r="J49" s="1433">
        <v>1197.4731756481792</v>
      </c>
      <c r="K49" s="1433">
        <v>1190.8482103138388</v>
      </c>
      <c r="L49" s="1433">
        <v>1195.7802898915768</v>
      </c>
      <c r="M49" s="1433">
        <v>1199.9141450186821</v>
      </c>
      <c r="N49" s="1203"/>
      <c r="O49" s="1181"/>
      <c r="P49" s="1386"/>
    </row>
    <row r="50" spans="1:16" s="1387" customFormat="1" ht="10.5" customHeight="1" x14ac:dyDescent="0.2">
      <c r="A50" s="1384"/>
      <c r="B50" s="1385"/>
      <c r="C50" s="461"/>
      <c r="D50" s="1397" t="s">
        <v>537</v>
      </c>
      <c r="E50" s="1432">
        <v>1499.7</v>
      </c>
      <c r="F50" s="1432">
        <v>1540.3232554493554</v>
      </c>
      <c r="G50" s="1433">
        <v>1582.9061022948119</v>
      </c>
      <c r="H50" s="1433">
        <v>1583.8176662445965</v>
      </c>
      <c r="I50" s="1433">
        <v>1601.8532119877643</v>
      </c>
      <c r="J50" s="1433">
        <v>1600.1168353251824</v>
      </c>
      <c r="K50" s="1433">
        <v>1588.9461304569393</v>
      </c>
      <c r="L50" s="1433">
        <v>1587.3789139717223</v>
      </c>
      <c r="M50" s="1433">
        <v>1591.5360710703055</v>
      </c>
      <c r="N50" s="1203"/>
      <c r="O50" s="1181"/>
      <c r="P50" s="1386"/>
    </row>
    <row r="51" spans="1:16" s="1387" customFormat="1" ht="10.5" customHeight="1" x14ac:dyDescent="0.2">
      <c r="A51" s="1384"/>
      <c r="B51" s="1385"/>
      <c r="C51" s="461"/>
      <c r="D51" s="1397" t="s">
        <v>539</v>
      </c>
      <c r="E51" s="1432">
        <v>3023.75</v>
      </c>
      <c r="F51" s="1432">
        <v>3085.0140031171932</v>
      </c>
      <c r="G51" s="1433">
        <v>3172.9038905158627</v>
      </c>
      <c r="H51" s="1433">
        <v>3193.1634349757683</v>
      </c>
      <c r="I51" s="1433">
        <v>3224.6202540012841</v>
      </c>
      <c r="J51" s="1433">
        <v>3211.1959243864285</v>
      </c>
      <c r="K51" s="1433">
        <v>3179.8204111231521</v>
      </c>
      <c r="L51" s="1433">
        <v>3193.2542922637372</v>
      </c>
      <c r="M51" s="1433">
        <v>3206.5398755502265</v>
      </c>
      <c r="N51" s="1203"/>
      <c r="O51" s="1181"/>
      <c r="P51" s="1386"/>
    </row>
    <row r="52" spans="1:16" s="1387" customFormat="1" ht="4.5" customHeight="1" x14ac:dyDescent="0.2">
      <c r="A52" s="1384"/>
      <c r="B52" s="1385"/>
      <c r="C52" s="461"/>
      <c r="D52" s="1397"/>
      <c r="E52" s="1398"/>
      <c r="F52" s="1415"/>
      <c r="G52" s="1415"/>
      <c r="H52" s="1415"/>
      <c r="I52" s="1415"/>
      <c r="J52" s="1415"/>
      <c r="K52" s="1415"/>
      <c r="L52" s="1415"/>
      <c r="M52" s="1415"/>
      <c r="N52" s="1203"/>
      <c r="O52" s="1181"/>
      <c r="P52" s="1386"/>
    </row>
    <row r="53" spans="1:16" s="1387" customFormat="1" x14ac:dyDescent="0.2">
      <c r="A53" s="1384"/>
      <c r="B53" s="1385"/>
      <c r="C53" s="1590" t="s">
        <v>540</v>
      </c>
      <c r="D53" s="1591"/>
      <c r="E53" s="1591"/>
      <c r="F53" s="1591"/>
      <c r="G53" s="1591"/>
      <c r="H53" s="1591"/>
      <c r="I53" s="1591"/>
      <c r="J53" s="1591"/>
      <c r="K53" s="1591"/>
      <c r="L53" s="1591"/>
      <c r="M53" s="1592"/>
      <c r="N53" s="1203"/>
      <c r="O53" s="1181"/>
      <c r="P53" s="1386"/>
    </row>
    <row r="54" spans="1:16" s="1387" customFormat="1" ht="12.75" customHeight="1" x14ac:dyDescent="0.2">
      <c r="A54" s="1384"/>
      <c r="B54" s="1385"/>
      <c r="C54" s="1197" t="s">
        <v>551</v>
      </c>
      <c r="D54" s="1397"/>
      <c r="E54" s="1434"/>
      <c r="F54" s="1435"/>
      <c r="G54" s="1435"/>
      <c r="H54" s="1435"/>
      <c r="I54" s="1435"/>
      <c r="J54" s="1435"/>
      <c r="K54" s="1435"/>
      <c r="L54" s="1435"/>
      <c r="M54" s="1435"/>
      <c r="N54" s="1203"/>
      <c r="O54" s="1181"/>
      <c r="P54" s="1386"/>
    </row>
    <row r="55" spans="1:16" s="1387" customFormat="1" ht="11.25" customHeight="1" x14ac:dyDescent="0.2">
      <c r="A55" s="1384"/>
      <c r="B55" s="1385"/>
      <c r="D55" s="1197" t="s">
        <v>541</v>
      </c>
      <c r="E55" s="1436">
        <v>6.8268098286898893E-2</v>
      </c>
      <c r="F55" s="1436">
        <v>6.6437953497822416E-2</v>
      </c>
      <c r="G55" s="1436">
        <v>6.7660773227616378E-2</v>
      </c>
      <c r="H55" s="1436">
        <v>6.8542753733361855E-2</v>
      </c>
      <c r="I55" s="1436">
        <v>6.8337792259401772E-2</v>
      </c>
      <c r="J55" s="1436">
        <v>6.7095792166564389E-2</v>
      </c>
      <c r="K55" s="1436">
        <v>6.6113745253137776E-2</v>
      </c>
      <c r="L55" s="1436">
        <v>6.7139465953248725E-2</v>
      </c>
      <c r="M55" s="1436">
        <v>6.6662156431079506E-2</v>
      </c>
      <c r="N55" s="1203"/>
      <c r="O55" s="1181"/>
      <c r="P55" s="1386"/>
    </row>
    <row r="56" spans="1:16" s="1387" customFormat="1" ht="10.5" customHeight="1" x14ac:dyDescent="0.2">
      <c r="A56" s="1384"/>
      <c r="B56" s="1385"/>
      <c r="C56" s="1385"/>
      <c r="D56" s="1197" t="s">
        <v>542</v>
      </c>
      <c r="E56" s="1436"/>
      <c r="F56" s="1436"/>
      <c r="G56" s="1436"/>
      <c r="H56" s="1436"/>
      <c r="I56" s="1436"/>
      <c r="J56" s="1436"/>
      <c r="K56" s="1436"/>
      <c r="L56" s="1436"/>
      <c r="M56" s="1436"/>
      <c r="N56" s="1203"/>
      <c r="O56" s="1181"/>
      <c r="P56" s="1386"/>
    </row>
    <row r="57" spans="1:16" s="1387" customFormat="1" ht="10.5" customHeight="1" x14ac:dyDescent="0.2">
      <c r="A57" s="1384"/>
      <c r="B57" s="1385"/>
      <c r="C57" s="1385"/>
      <c r="D57" s="1437" t="s">
        <v>72</v>
      </c>
      <c r="E57" s="1438">
        <v>0.82685185185185195</v>
      </c>
      <c r="F57" s="1438">
        <v>0.82166337179899773</v>
      </c>
      <c r="G57" s="1439">
        <v>0.81642377978255842</v>
      </c>
      <c r="H57" s="1439">
        <v>0.81157919510473053</v>
      </c>
      <c r="I57" s="1439">
        <v>0.81321001306926721</v>
      </c>
      <c r="J57" s="1439">
        <v>0.80962555962555971</v>
      </c>
      <c r="K57" s="1439">
        <v>0.79971023181454837</v>
      </c>
      <c r="L57" s="1439">
        <v>0.7936676994577847</v>
      </c>
      <c r="M57" s="1439">
        <v>0.78522546170432184</v>
      </c>
      <c r="N57" s="1203"/>
      <c r="O57" s="1181"/>
      <c r="P57" s="1386"/>
    </row>
    <row r="58" spans="1:16" s="1387" customFormat="1" ht="10.5" customHeight="1" x14ac:dyDescent="0.2">
      <c r="A58" s="1384"/>
      <c r="B58" s="1385"/>
      <c r="C58" s="1385"/>
      <c r="D58" s="1437" t="s">
        <v>71</v>
      </c>
      <c r="E58" s="1438">
        <v>0.17314814814814813</v>
      </c>
      <c r="F58" s="1438">
        <v>0.17833662820100227</v>
      </c>
      <c r="G58" s="1439">
        <v>0.1835762202174416</v>
      </c>
      <c r="H58" s="1439">
        <v>0.18842080489526947</v>
      </c>
      <c r="I58" s="1439">
        <v>0.1867899869307329</v>
      </c>
      <c r="J58" s="1439">
        <v>0.19037444037444037</v>
      </c>
      <c r="K58" s="1439">
        <v>0.20028976818545163</v>
      </c>
      <c r="L58" s="1439">
        <v>0.20633230054221535</v>
      </c>
      <c r="M58" s="1439">
        <v>0.21477453829567825</v>
      </c>
      <c r="N58" s="1203"/>
      <c r="O58" s="1181"/>
      <c r="P58" s="1386"/>
    </row>
    <row r="59" spans="1:16" s="1387" customFormat="1" ht="12" customHeight="1" x14ac:dyDescent="0.2">
      <c r="A59" s="1384"/>
      <c r="B59" s="1385"/>
      <c r="C59" s="1197" t="s">
        <v>552</v>
      </c>
      <c r="D59" s="1397"/>
      <c r="E59" s="1438"/>
      <c r="F59" s="1438"/>
      <c r="G59" s="1439"/>
      <c r="H59" s="1439"/>
      <c r="I59" s="1439"/>
      <c r="J59" s="1439"/>
      <c r="K59" s="1439"/>
      <c r="L59" s="1439"/>
      <c r="M59" s="1439"/>
      <c r="N59" s="1203"/>
      <c r="O59" s="1181"/>
      <c r="P59" s="1386"/>
    </row>
    <row r="60" spans="1:16" s="1387" customFormat="1" ht="11.25" customHeight="1" x14ac:dyDescent="0.2">
      <c r="A60" s="1384"/>
      <c r="B60" s="1385"/>
      <c r="D60" s="1197" t="s">
        <v>541</v>
      </c>
      <c r="E60" s="1436">
        <v>1.4928335335315481E-2</v>
      </c>
      <c r="F60" s="1436">
        <v>1.3995755711617984E-2</v>
      </c>
      <c r="G60" s="1436">
        <v>1.5251602429042636E-2</v>
      </c>
      <c r="H60" s="1436">
        <v>1.5736595451648988E-2</v>
      </c>
      <c r="I60" s="1436">
        <v>1.5904374585379903E-2</v>
      </c>
      <c r="J60" s="1436">
        <v>1.5194928647072243E-2</v>
      </c>
      <c r="K60" s="1436">
        <v>1.4456214762698285E-2</v>
      </c>
      <c r="L60" s="1436">
        <v>1.5598631949008812E-2</v>
      </c>
      <c r="M60" s="1436">
        <v>1.5774245500415521E-2</v>
      </c>
      <c r="N60" s="1203"/>
      <c r="O60" s="1181"/>
      <c r="P60" s="1386"/>
    </row>
    <row r="61" spans="1:16" s="1387" customFormat="1" ht="10.5" customHeight="1" x14ac:dyDescent="0.2">
      <c r="A61" s="1384"/>
      <c r="B61" s="1385"/>
      <c r="C61" s="1385"/>
      <c r="D61" s="1197" t="s">
        <v>542</v>
      </c>
      <c r="E61" s="1436"/>
      <c r="F61" s="1436"/>
      <c r="G61" s="1436"/>
      <c r="H61" s="1436"/>
      <c r="I61" s="1436"/>
      <c r="J61" s="1436"/>
      <c r="K61" s="1436"/>
      <c r="L61" s="1436"/>
      <c r="M61" s="1436"/>
      <c r="N61" s="1203"/>
      <c r="O61" s="1181"/>
      <c r="P61" s="1386"/>
    </row>
    <row r="62" spans="1:16" s="1387" customFormat="1" ht="10.5" customHeight="1" x14ac:dyDescent="0.2">
      <c r="A62" s="1384"/>
      <c r="B62" s="1385"/>
      <c r="C62" s="1385"/>
      <c r="D62" s="1437" t="s">
        <v>543</v>
      </c>
      <c r="E62" s="1438">
        <v>0.91049382716049376</v>
      </c>
      <c r="F62" s="1438">
        <v>0.90808823529411764</v>
      </c>
      <c r="G62" s="1439">
        <v>0.91998149861239598</v>
      </c>
      <c r="H62" s="1439">
        <v>0.91811764705882348</v>
      </c>
      <c r="I62" s="1439">
        <v>0.92211055276381915</v>
      </c>
      <c r="J62" s="1439">
        <v>0.91149542217700907</v>
      </c>
      <c r="K62" s="1439">
        <v>0.90709290709290713</v>
      </c>
      <c r="L62" s="1439">
        <v>0.9031945788964183</v>
      </c>
      <c r="M62" s="1439">
        <v>0.89503280224929715</v>
      </c>
      <c r="N62" s="1203"/>
      <c r="O62" s="1181"/>
      <c r="P62" s="1386"/>
    </row>
    <row r="63" spans="1:16" s="1387" customFormat="1" ht="10.5" customHeight="1" x14ac:dyDescent="0.2">
      <c r="A63" s="1384"/>
      <c r="B63" s="1385"/>
      <c r="C63" s="1385"/>
      <c r="D63" s="1437" t="s">
        <v>71</v>
      </c>
      <c r="E63" s="1438">
        <v>8.9506172839506168E-2</v>
      </c>
      <c r="F63" s="1438">
        <v>9.1911764705882359E-2</v>
      </c>
      <c r="G63" s="1439">
        <v>8.0018501387604066E-2</v>
      </c>
      <c r="H63" s="1439">
        <v>8.1882352941176462E-2</v>
      </c>
      <c r="I63" s="1439">
        <v>7.7889447236180909E-2</v>
      </c>
      <c r="J63" s="1439">
        <v>8.8504577822990843E-2</v>
      </c>
      <c r="K63" s="1439">
        <v>9.2907092907092911E-2</v>
      </c>
      <c r="L63" s="1439">
        <v>9.6805421103581799E-2</v>
      </c>
      <c r="M63" s="1439">
        <v>0.10496719775070291</v>
      </c>
      <c r="N63" s="1203"/>
      <c r="O63" s="1181"/>
      <c r="P63" s="1386"/>
    </row>
    <row r="64" spans="1:16" s="1387" customFormat="1" ht="12" customHeight="1" x14ac:dyDescent="0.2">
      <c r="A64" s="1384"/>
      <c r="B64" s="1385"/>
      <c r="C64" s="1197" t="s">
        <v>553</v>
      </c>
      <c r="D64" s="1397"/>
      <c r="E64" s="1438"/>
      <c r="F64" s="1438"/>
      <c r="G64" s="1439"/>
      <c r="H64" s="1439"/>
      <c r="I64" s="1439"/>
      <c r="J64" s="1439"/>
      <c r="K64" s="1439"/>
      <c r="L64" s="1439"/>
      <c r="M64" s="1439"/>
      <c r="N64" s="1203"/>
      <c r="O64" s="1181"/>
      <c r="P64" s="1386"/>
    </row>
    <row r="65" spans="1:16" s="1387" customFormat="1" ht="11.25" customHeight="1" x14ac:dyDescent="0.2">
      <c r="A65" s="1384"/>
      <c r="B65" s="1385"/>
      <c r="D65" s="1197" t="s">
        <v>541</v>
      </c>
      <c r="E65" s="1436">
        <v>3.8590597280111914E-3</v>
      </c>
      <c r="F65" s="1436">
        <v>3.4014625963094945E-3</v>
      </c>
      <c r="G65" s="1436">
        <v>3.9494395095143863E-3</v>
      </c>
      <c r="H65" s="1436">
        <v>4.5513749004540858E-3</v>
      </c>
      <c r="I65" s="1436">
        <v>4.8561836740868567E-3</v>
      </c>
      <c r="J65" s="1436">
        <v>4.4295081371214648E-3</v>
      </c>
      <c r="K65" s="1436">
        <v>3.7991188840636064E-3</v>
      </c>
      <c r="L65" s="1436">
        <v>4.7998118186420823E-3</v>
      </c>
      <c r="M65" s="1436">
        <v>5.1114607096372526E-3</v>
      </c>
      <c r="N65" s="1203"/>
      <c r="O65" s="1181"/>
      <c r="P65" s="1386"/>
    </row>
    <row r="66" spans="1:16" s="1387" customFormat="1" ht="10.5" customHeight="1" x14ac:dyDescent="0.2">
      <c r="A66" s="1384"/>
      <c r="B66" s="1385"/>
      <c r="C66" s="1385"/>
      <c r="D66" s="1197" t="s">
        <v>542</v>
      </c>
      <c r="E66" s="1436"/>
      <c r="F66" s="1436"/>
      <c r="G66" s="1436"/>
      <c r="H66" s="1436"/>
      <c r="I66" s="1436"/>
      <c r="J66" s="1436"/>
      <c r="K66" s="1436"/>
      <c r="L66" s="1436"/>
      <c r="M66" s="1436"/>
      <c r="N66" s="1203"/>
      <c r="O66" s="1181"/>
      <c r="P66" s="1386"/>
    </row>
    <row r="67" spans="1:16" s="1387" customFormat="1" ht="10.5" customHeight="1" x14ac:dyDescent="0.2">
      <c r="A67" s="1384"/>
      <c r="B67" s="1385"/>
      <c r="C67" s="1385"/>
      <c r="D67" s="1437" t="s">
        <v>72</v>
      </c>
      <c r="E67" s="1438">
        <v>0.94713656387665202</v>
      </c>
      <c r="F67" s="1438">
        <v>0.94954128440366969</v>
      </c>
      <c r="G67" s="1439">
        <v>0.95391705069124422</v>
      </c>
      <c r="H67" s="1439">
        <v>0.96244131455399051</v>
      </c>
      <c r="I67" s="1439">
        <v>0.96984924623115576</v>
      </c>
      <c r="J67" s="1439">
        <v>0.97461928934010145</v>
      </c>
      <c r="K67" s="1439">
        <v>0.96517412935323377</v>
      </c>
      <c r="L67" s="1439">
        <v>0.96135265700483086</v>
      </c>
      <c r="M67" s="1439">
        <v>0.94392523364485981</v>
      </c>
      <c r="N67" s="1203"/>
      <c r="O67" s="1181"/>
      <c r="P67" s="1386"/>
    </row>
    <row r="68" spans="1:16" s="1387" customFormat="1" ht="10.5" customHeight="1" x14ac:dyDescent="0.2">
      <c r="A68" s="1384"/>
      <c r="B68" s="1385"/>
      <c r="C68" s="1385"/>
      <c r="D68" s="1437" t="s">
        <v>71</v>
      </c>
      <c r="E68" s="1438">
        <v>5.2863436123348019E-2</v>
      </c>
      <c r="F68" s="1438">
        <v>5.0458715596330278E-2</v>
      </c>
      <c r="G68" s="1439">
        <v>4.6082949308755755E-2</v>
      </c>
      <c r="H68" s="1439">
        <v>3.7558685446009391E-2</v>
      </c>
      <c r="I68" s="1439">
        <v>3.0150753768844223E-2</v>
      </c>
      <c r="J68" s="1439">
        <v>2.5380710659898477E-2</v>
      </c>
      <c r="K68" s="1439">
        <v>3.482587064676617E-2</v>
      </c>
      <c r="L68" s="1439">
        <v>3.864734299516908E-2</v>
      </c>
      <c r="M68" s="1439">
        <v>5.6074766355140186E-2</v>
      </c>
      <c r="N68" s="1203"/>
      <c r="O68" s="1181"/>
      <c r="P68" s="1386"/>
    </row>
    <row r="69" spans="1:16" s="1387" customFormat="1" ht="4.5" customHeight="1" x14ac:dyDescent="0.2">
      <c r="A69" s="1384"/>
      <c r="B69" s="1385"/>
      <c r="C69" s="1385"/>
      <c r="D69" s="1437"/>
      <c r="E69" s="1438"/>
      <c r="F69" s="1438"/>
      <c r="G69" s="1439"/>
      <c r="H69" s="1439"/>
      <c r="I69" s="1439"/>
      <c r="J69" s="1439"/>
      <c r="K69" s="1439"/>
      <c r="L69" s="1439"/>
      <c r="M69" s="1439"/>
      <c r="N69" s="1203"/>
      <c r="O69" s="1181"/>
      <c r="P69" s="1386"/>
    </row>
    <row r="70" spans="1:16" s="1387" customFormat="1" x14ac:dyDescent="0.2">
      <c r="A70" s="1384"/>
      <c r="B70" s="1385"/>
      <c r="C70" s="1590" t="s">
        <v>544</v>
      </c>
      <c r="D70" s="1591"/>
      <c r="E70" s="1591"/>
      <c r="F70" s="1591"/>
      <c r="G70" s="1591"/>
      <c r="H70" s="1591"/>
      <c r="I70" s="1591"/>
      <c r="J70" s="1591"/>
      <c r="K70" s="1591"/>
      <c r="L70" s="1591"/>
      <c r="M70" s="1592"/>
      <c r="N70" s="1203"/>
      <c r="O70" s="1181"/>
      <c r="P70" s="1386"/>
    </row>
    <row r="71" spans="1:16" s="1386" customFormat="1" ht="12.75" customHeight="1" x14ac:dyDescent="0.2">
      <c r="A71" s="1418"/>
      <c r="B71" s="1419"/>
      <c r="C71" s="1197" t="s">
        <v>545</v>
      </c>
      <c r="D71" s="1397"/>
      <c r="E71" s="1440">
        <f>0.666666666666667*E30</f>
        <v>481.6600000000002</v>
      </c>
      <c r="F71" s="439">
        <f>0.666666666666667*F30</f>
        <v>493.72666666666692</v>
      </c>
      <c r="G71" s="439">
        <f>0.666666666666667*G30</f>
        <v>512.00000000000023</v>
      </c>
      <c r="H71" s="439">
        <f t="shared" ref="H71" si="0">0.666666666666667*H30</f>
        <v>517.16666666666686</v>
      </c>
      <c r="I71" s="439">
        <f>0.666666666666667*I30</f>
        <v>522.20000000000016</v>
      </c>
      <c r="J71" s="439">
        <f>0.666666666666667*J30</f>
        <v>523.49333333333357</v>
      </c>
      <c r="K71" s="439">
        <f>0.666666666666667*K30</f>
        <v>524.3333333333336</v>
      </c>
      <c r="L71" s="439">
        <f t="shared" ref="L71:M71" si="1">0.666666666666667*L30</f>
        <v>526.62666666666689</v>
      </c>
      <c r="M71" s="439">
        <f t="shared" si="1"/>
        <v>533.11333333333357</v>
      </c>
      <c r="N71" s="1204"/>
      <c r="O71" s="1423"/>
    </row>
    <row r="72" spans="1:16" s="1387" customFormat="1" ht="11.25" customHeight="1" x14ac:dyDescent="0.2">
      <c r="A72" s="1384"/>
      <c r="B72" s="1385"/>
      <c r="C72" s="1197"/>
      <c r="D72" s="1197" t="s">
        <v>546</v>
      </c>
      <c r="E72" s="1441">
        <v>0.11905121612621219</v>
      </c>
      <c r="F72" s="1441">
        <v>0.10340188724007231</v>
      </c>
      <c r="G72" s="1441">
        <v>8.0819726816331802E-2</v>
      </c>
      <c r="H72" s="1441">
        <v>7.6535208907407809E-2</v>
      </c>
      <c r="I72" s="1441">
        <v>7.4252672724238397E-2</v>
      </c>
      <c r="J72" s="1441">
        <v>7.5068913271541179E-2</v>
      </c>
      <c r="K72" s="1441">
        <v>6.5799419759260541E-2</v>
      </c>
      <c r="L72" s="1441">
        <v>6.514526778914978E-2</v>
      </c>
      <c r="M72" s="1441">
        <v>5.6475586650679525E-2</v>
      </c>
      <c r="N72" s="1203"/>
      <c r="O72" s="1181"/>
      <c r="P72" s="1386"/>
    </row>
    <row r="73" spans="1:16" s="1387" customFormat="1" ht="10.5" customHeight="1" x14ac:dyDescent="0.2">
      <c r="A73" s="1384"/>
      <c r="B73" s="1385"/>
      <c r="C73" s="1442"/>
      <c r="D73" s="1437" t="s">
        <v>72</v>
      </c>
      <c r="E73" s="1439">
        <v>7.9930437952818567E-2</v>
      </c>
      <c r="F73" s="1439">
        <v>7.2650061156136758E-2</v>
      </c>
      <c r="G73" s="1439">
        <v>5.9031338748353847E-2</v>
      </c>
      <c r="H73" s="1439">
        <v>5.533729773545449E-2</v>
      </c>
      <c r="I73" s="1439">
        <v>5.2822333895822131E-2</v>
      </c>
      <c r="J73" s="1439">
        <v>5.447575993030538E-2</v>
      </c>
      <c r="K73" s="1439">
        <v>4.8765161546304718E-2</v>
      </c>
      <c r="L73" s="1439">
        <v>4.8610181370544917E-2</v>
      </c>
      <c r="M73" s="1439">
        <v>4.2234729386879305E-2</v>
      </c>
      <c r="N73" s="1203"/>
      <c r="O73" s="1181"/>
    </row>
    <row r="74" spans="1:16" s="1387" customFormat="1" ht="10.5" customHeight="1" x14ac:dyDescent="0.2">
      <c r="A74" s="1384"/>
      <c r="B74" s="1385"/>
      <c r="C74" s="1442"/>
      <c r="D74" s="1437" t="s">
        <v>71</v>
      </c>
      <c r="E74" s="1439">
        <v>0.17007077792034539</v>
      </c>
      <c r="F74" s="1439">
        <v>0.14303468189844407</v>
      </c>
      <c r="G74" s="1439">
        <v>0.108432761764095</v>
      </c>
      <c r="H74" s="1439">
        <v>0.10274194668951622</v>
      </c>
      <c r="I74" s="1439">
        <v>9.962934335804377E-2</v>
      </c>
      <c r="J74" s="1439">
        <v>9.9263172221183332E-2</v>
      </c>
      <c r="K74" s="1439">
        <v>8.5912764561937943E-2</v>
      </c>
      <c r="L74" s="1439">
        <v>8.4461374390668892E-2</v>
      </c>
      <c r="M74" s="1439">
        <v>7.3121189539679624E-2</v>
      </c>
      <c r="N74" s="1203"/>
      <c r="O74" s="1181"/>
    </row>
    <row r="75" spans="1:16" s="1387" customFormat="1" ht="8.25" customHeight="1" x14ac:dyDescent="0.2">
      <c r="A75" s="1384"/>
      <c r="B75" s="1385"/>
      <c r="C75" s="1443" t="s">
        <v>547</v>
      </c>
      <c r="D75" s="1415"/>
      <c r="E75" s="1415"/>
      <c r="F75" s="1443"/>
      <c r="G75" s="1443"/>
      <c r="H75" s="1443"/>
      <c r="I75" s="1443"/>
      <c r="J75" s="1443"/>
      <c r="K75" s="1415"/>
      <c r="L75" s="1444"/>
      <c r="M75" s="1444"/>
      <c r="N75" s="1203"/>
      <c r="O75" s="1181"/>
    </row>
    <row r="76" spans="1:16" s="1387" customFormat="1" ht="8.25" customHeight="1" x14ac:dyDescent="0.2">
      <c r="A76" s="1384"/>
      <c r="B76" s="1385"/>
      <c r="C76" s="1443" t="s">
        <v>548</v>
      </c>
      <c r="D76" s="1415"/>
      <c r="E76" s="1443"/>
      <c r="F76" s="1443"/>
      <c r="G76" s="1443"/>
      <c r="H76" s="1443"/>
      <c r="I76" s="1443"/>
      <c r="J76" s="1443"/>
      <c r="K76" s="1444"/>
      <c r="L76" s="1444"/>
      <c r="M76" s="1444"/>
      <c r="N76" s="1203"/>
      <c r="O76" s="1181"/>
    </row>
    <row r="77" spans="1:16" s="1387" customFormat="1" ht="8.25" customHeight="1" x14ac:dyDescent="0.2">
      <c r="A77" s="1384"/>
      <c r="B77" s="1385"/>
      <c r="C77" s="1443" t="s">
        <v>549</v>
      </c>
      <c r="D77" s="1415"/>
      <c r="G77" s="1443"/>
      <c r="H77" s="1443"/>
      <c r="I77" s="1443"/>
      <c r="J77" s="1443"/>
      <c r="K77" s="1444"/>
      <c r="L77" s="1444"/>
      <c r="M77" s="1444"/>
      <c r="N77" s="1203"/>
      <c r="O77" s="1181"/>
    </row>
    <row r="78" spans="1:16" ht="10.5" customHeight="1" x14ac:dyDescent="0.2">
      <c r="A78" s="1180"/>
      <c r="B78" s="1180"/>
      <c r="C78" s="1153" t="s">
        <v>550</v>
      </c>
      <c r="D78" s="1210"/>
      <c r="E78" s="1209"/>
      <c r="F78" s="1209"/>
      <c r="G78" s="1209"/>
      <c r="H78" s="1209"/>
      <c r="I78" s="1211"/>
      <c r="J78" s="1211"/>
      <c r="K78" s="1211"/>
      <c r="L78" s="1209"/>
      <c r="M78" s="1209"/>
      <c r="N78" s="1203"/>
      <c r="O78" s="1180"/>
    </row>
    <row r="79" spans="1:16" ht="13.5" customHeight="1" x14ac:dyDescent="0.2">
      <c r="A79" s="1180"/>
      <c r="B79" s="1180"/>
      <c r="C79" s="1212"/>
      <c r="D79" s="1210"/>
      <c r="E79" s="1213"/>
      <c r="F79" s="1213"/>
      <c r="G79" s="1213"/>
      <c r="H79" s="1213"/>
      <c r="J79" s="1214"/>
      <c r="L79" s="1593">
        <v>43132</v>
      </c>
      <c r="M79" s="1593"/>
      <c r="N79" s="401">
        <v>13</v>
      </c>
      <c r="O79" s="1180"/>
    </row>
    <row r="82" spans="5:16" x14ac:dyDescent="0.2">
      <c r="E82" s="1445"/>
      <c r="F82" s="1445"/>
      <c r="G82" s="1445"/>
      <c r="H82" s="1445"/>
      <c r="I82" s="1445"/>
      <c r="J82" s="1445"/>
      <c r="K82" s="1445"/>
      <c r="L82" s="1445"/>
      <c r="M82" s="1445"/>
      <c r="N82" s="173" t="s">
        <v>501</v>
      </c>
      <c r="O82" s="173">
        <v>5.7</v>
      </c>
      <c r="P82" s="173" t="s">
        <v>501</v>
      </c>
    </row>
    <row r="86" spans="5:16" x14ac:dyDescent="0.2">
      <c r="E86" s="1446"/>
      <c r="F86" s="1446"/>
      <c r="G86" s="1446"/>
      <c r="H86" s="1446"/>
      <c r="I86" s="1446"/>
      <c r="J86" s="1446"/>
      <c r="K86" s="1446"/>
      <c r="L86" s="1446"/>
      <c r="M86" s="1446"/>
    </row>
  </sheetData>
  <mergeCells count="8">
    <mergeCell ref="C53:M53"/>
    <mergeCell ref="C70:M70"/>
    <mergeCell ref="L79:M79"/>
    <mergeCell ref="B1:F1"/>
    <mergeCell ref="C13:D13"/>
    <mergeCell ref="C15:M15"/>
    <mergeCell ref="C20:M20"/>
    <mergeCell ref="C26:M2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2">
    <tabColor rgb="FF008080"/>
  </sheetPr>
  <dimension ref="A1:AG60"/>
  <sheetViews>
    <sheetView zoomScale="110" zoomScaleNormal="110" workbookViewId="0"/>
  </sheetViews>
  <sheetFormatPr defaultRowHeight="12.75" x14ac:dyDescent="0.2"/>
  <cols>
    <col min="1" max="1" width="1" style="132" customWidth="1"/>
    <col min="2" max="2" width="2.5703125" style="132" customWidth="1"/>
    <col min="3" max="3" width="1" style="132" customWidth="1"/>
    <col min="4" max="4" width="20.85546875" style="132" customWidth="1"/>
    <col min="5" max="5" width="0.5703125" style="132" customWidth="1"/>
    <col min="6" max="6" width="8.42578125" style="132" customWidth="1"/>
    <col min="7" max="7" width="0.42578125" style="132" customWidth="1"/>
    <col min="8" max="8" width="9.28515625" style="132" customWidth="1"/>
    <col min="9" max="9" width="9.7109375" style="132" customWidth="1"/>
    <col min="10" max="10" width="9.42578125" style="132" customWidth="1"/>
    <col min="11" max="11" width="9" style="132" customWidth="1"/>
    <col min="12" max="12" width="8.42578125" style="132" customWidth="1"/>
    <col min="13" max="13" width="9.28515625" style="132" customWidth="1"/>
    <col min="14" max="14" width="9.140625" style="132" customWidth="1"/>
    <col min="15" max="15" width="2.5703125" style="132" customWidth="1"/>
    <col min="16" max="16" width="1" style="132" customWidth="1"/>
    <col min="17" max="16384" width="9.140625" style="132"/>
  </cols>
  <sheetData>
    <row r="1" spans="1:16" ht="13.5" customHeight="1" x14ac:dyDescent="0.2">
      <c r="A1" s="131"/>
      <c r="B1" s="236"/>
      <c r="C1" s="236"/>
      <c r="D1" s="236"/>
      <c r="E1" s="225"/>
      <c r="F1" s="225"/>
      <c r="G1" s="225"/>
      <c r="H1" s="225"/>
      <c r="I1" s="225"/>
      <c r="J1" s="225"/>
      <c r="K1" s="225"/>
      <c r="L1" s="1610" t="s">
        <v>316</v>
      </c>
      <c r="M1" s="1610"/>
      <c r="N1" s="1610"/>
      <c r="O1" s="1610"/>
      <c r="P1" s="131"/>
    </row>
    <row r="2" spans="1:16" ht="6" customHeight="1" x14ac:dyDescent="0.2">
      <c r="A2" s="131"/>
      <c r="B2" s="237"/>
      <c r="C2" s="399"/>
      <c r="D2" s="399"/>
      <c r="E2" s="224"/>
      <c r="F2" s="224"/>
      <c r="G2" s="224"/>
      <c r="H2" s="224"/>
      <c r="I2" s="224"/>
      <c r="J2" s="224"/>
      <c r="K2" s="224"/>
      <c r="L2" s="224"/>
      <c r="M2" s="224"/>
      <c r="N2" s="133"/>
      <c r="O2" s="133"/>
      <c r="P2" s="131"/>
    </row>
    <row r="3" spans="1:16" ht="13.5" customHeight="1" thickBot="1" x14ac:dyDescent="0.25">
      <c r="A3" s="131"/>
      <c r="B3" s="238"/>
      <c r="C3" s="134"/>
      <c r="D3" s="134"/>
      <c r="E3" s="134"/>
      <c r="F3" s="133"/>
      <c r="G3" s="133"/>
      <c r="H3" s="133"/>
      <c r="I3" s="133"/>
      <c r="J3" s="133"/>
      <c r="K3" s="133"/>
      <c r="L3" s="564"/>
      <c r="M3" s="564"/>
      <c r="N3" s="564" t="s">
        <v>70</v>
      </c>
      <c r="O3" s="564"/>
      <c r="P3" s="564"/>
    </row>
    <row r="4" spans="1:16" ht="15" customHeight="1" thickBot="1" x14ac:dyDescent="0.25">
      <c r="A4" s="131"/>
      <c r="B4" s="238"/>
      <c r="C4" s="1150" t="s">
        <v>487</v>
      </c>
      <c r="D4" s="254"/>
      <c r="E4" s="254"/>
      <c r="F4" s="254"/>
      <c r="G4" s="254"/>
      <c r="H4" s="254"/>
      <c r="I4" s="254"/>
      <c r="J4" s="254"/>
      <c r="K4" s="254"/>
      <c r="L4" s="254"/>
      <c r="M4" s="254"/>
      <c r="N4" s="255"/>
      <c r="O4" s="564"/>
      <c r="P4" s="564"/>
    </row>
    <row r="5" spans="1:16" ht="7.5" customHeight="1" x14ac:dyDescent="0.2">
      <c r="A5" s="131"/>
      <c r="B5" s="238"/>
      <c r="C5" s="1611" t="s">
        <v>85</v>
      </c>
      <c r="D5" s="1611"/>
      <c r="E5" s="133"/>
      <c r="F5" s="11"/>
      <c r="G5" s="133"/>
      <c r="H5" s="133"/>
      <c r="I5" s="133"/>
      <c r="J5" s="133"/>
      <c r="K5" s="133"/>
      <c r="L5" s="564"/>
      <c r="M5" s="564"/>
      <c r="N5" s="564"/>
      <c r="O5" s="564"/>
      <c r="P5" s="564"/>
    </row>
    <row r="6" spans="1:16" ht="13.5" customHeight="1" x14ac:dyDescent="0.2">
      <c r="A6" s="131"/>
      <c r="B6" s="238"/>
      <c r="C6" s="1612"/>
      <c r="D6" s="1612"/>
      <c r="E6" s="81">
        <v>1999</v>
      </c>
      <c r="F6" s="82">
        <v>2011</v>
      </c>
      <c r="G6" s="133"/>
      <c r="H6" s="82">
        <v>2012</v>
      </c>
      <c r="I6" s="82">
        <v>2013</v>
      </c>
      <c r="J6" s="82">
        <v>2014</v>
      </c>
      <c r="K6" s="82">
        <v>2015</v>
      </c>
      <c r="L6" s="82">
        <v>2016</v>
      </c>
      <c r="M6" s="82">
        <v>2017</v>
      </c>
      <c r="N6" s="82">
        <v>2018</v>
      </c>
      <c r="O6" s="564"/>
      <c r="P6" s="564"/>
    </row>
    <row r="7" spans="1:16" ht="2.25" customHeight="1" x14ac:dyDescent="0.2">
      <c r="A7" s="131"/>
      <c r="B7" s="238"/>
      <c r="C7" s="83"/>
      <c r="D7" s="83"/>
      <c r="E7" s="11"/>
      <c r="F7" s="11"/>
      <c r="G7" s="133"/>
      <c r="H7" s="11"/>
      <c r="I7" s="11"/>
      <c r="J7" s="11"/>
      <c r="K7" s="11"/>
      <c r="L7" s="11"/>
      <c r="M7" s="11"/>
      <c r="N7" s="11"/>
      <c r="O7" s="564"/>
      <c r="P7" s="564"/>
    </row>
    <row r="8" spans="1:16" ht="30" customHeight="1" x14ac:dyDescent="0.2">
      <c r="A8" s="131"/>
      <c r="B8" s="238"/>
      <c r="C8" s="1154" t="s">
        <v>293</v>
      </c>
      <c r="D8" s="1154"/>
      <c r="E8" s="1154"/>
      <c r="F8" s="1035">
        <v>485</v>
      </c>
      <c r="G8" s="223"/>
      <c r="H8" s="1035">
        <v>485</v>
      </c>
      <c r="I8" s="1035">
        <v>485</v>
      </c>
      <c r="J8" s="1035">
        <v>505</v>
      </c>
      <c r="K8" s="1035">
        <v>505</v>
      </c>
      <c r="L8" s="1035">
        <v>530</v>
      </c>
      <c r="M8" s="1035">
        <v>557</v>
      </c>
      <c r="N8" s="1035">
        <v>580</v>
      </c>
      <c r="O8" s="198"/>
      <c r="P8" s="198"/>
    </row>
    <row r="9" spans="1:16" ht="31.5" customHeight="1" x14ac:dyDescent="0.2">
      <c r="A9" s="131"/>
      <c r="B9" s="240"/>
      <c r="C9" s="197" t="s">
        <v>281</v>
      </c>
      <c r="D9" s="197"/>
      <c r="E9" s="194"/>
      <c r="F9" s="194" t="s">
        <v>280</v>
      </c>
      <c r="G9" s="196"/>
      <c r="H9" s="559" t="s">
        <v>333</v>
      </c>
      <c r="I9" s="559" t="s">
        <v>333</v>
      </c>
      <c r="J9" s="194" t="s">
        <v>490</v>
      </c>
      <c r="K9" s="559" t="s">
        <v>333</v>
      </c>
      <c r="L9" s="194" t="s">
        <v>430</v>
      </c>
      <c r="M9" s="194" t="s">
        <v>469</v>
      </c>
      <c r="N9" s="194" t="s">
        <v>488</v>
      </c>
      <c r="O9" s="195"/>
      <c r="P9" s="195"/>
    </row>
    <row r="10" spans="1:16" s="137" customFormat="1" ht="18" customHeight="1" x14ac:dyDescent="0.2">
      <c r="A10" s="135"/>
      <c r="B10" s="239"/>
      <c r="C10" s="138" t="s">
        <v>279</v>
      </c>
      <c r="D10" s="138"/>
      <c r="E10" s="194"/>
      <c r="F10" s="194" t="s">
        <v>278</v>
      </c>
      <c r="G10" s="136"/>
      <c r="H10" s="559" t="s">
        <v>333</v>
      </c>
      <c r="I10" s="559" t="s">
        <v>333</v>
      </c>
      <c r="J10" s="194" t="s">
        <v>402</v>
      </c>
      <c r="K10" s="559" t="s">
        <v>333</v>
      </c>
      <c r="L10" s="194" t="s">
        <v>429</v>
      </c>
      <c r="M10" s="194" t="s">
        <v>468</v>
      </c>
      <c r="N10" s="194" t="s">
        <v>489</v>
      </c>
      <c r="O10" s="194"/>
      <c r="P10" s="194"/>
    </row>
    <row r="11" spans="1:16" ht="20.25" customHeight="1" thickBot="1" x14ac:dyDescent="0.25">
      <c r="A11" s="131"/>
      <c r="B11" s="238"/>
      <c r="C11" s="566" t="s">
        <v>334</v>
      </c>
      <c r="D11" s="565"/>
      <c r="E11" s="133"/>
      <c r="F11" s="133"/>
      <c r="G11" s="133"/>
      <c r="H11" s="133"/>
      <c r="I11" s="133"/>
      <c r="J11" s="133"/>
      <c r="K11" s="133"/>
      <c r="L11" s="133"/>
      <c r="M11" s="133"/>
      <c r="N11" s="564"/>
      <c r="O11" s="133"/>
      <c r="P11" s="131"/>
    </row>
    <row r="12" spans="1:16" s="137" customFormat="1" ht="13.5" customHeight="1" thickBot="1" x14ac:dyDescent="0.25">
      <c r="A12" s="135"/>
      <c r="B12" s="239"/>
      <c r="C12" s="1150" t="s">
        <v>277</v>
      </c>
      <c r="D12" s="1149"/>
      <c r="E12" s="252"/>
      <c r="F12" s="252"/>
      <c r="G12" s="252"/>
      <c r="H12" s="252"/>
      <c r="I12" s="252"/>
      <c r="J12" s="252"/>
      <c r="K12" s="252"/>
      <c r="L12" s="252"/>
      <c r="M12" s="252"/>
      <c r="N12" s="253"/>
      <c r="O12" s="133"/>
      <c r="P12" s="131"/>
    </row>
    <row r="13" spans="1:16" ht="7.5" customHeight="1" x14ac:dyDescent="0.2">
      <c r="A13" s="131"/>
      <c r="B13" s="238"/>
      <c r="C13" s="1613" t="s">
        <v>274</v>
      </c>
      <c r="D13" s="1613"/>
      <c r="E13" s="139"/>
      <c r="F13" s="139"/>
      <c r="G13" s="84"/>
      <c r="H13" s="140"/>
      <c r="I13" s="140"/>
      <c r="J13" s="140"/>
      <c r="K13" s="140"/>
      <c r="L13" s="140"/>
      <c r="M13" s="140"/>
      <c r="N13" s="140"/>
      <c r="O13" s="133"/>
      <c r="P13" s="131"/>
    </row>
    <row r="14" spans="1:16" ht="13.5" customHeight="1" x14ac:dyDescent="0.2">
      <c r="A14" s="131"/>
      <c r="B14" s="238"/>
      <c r="C14" s="1614"/>
      <c r="D14" s="1614"/>
      <c r="E14" s="139"/>
      <c r="F14" s="139"/>
      <c r="G14" s="84"/>
      <c r="H14" s="1151">
        <v>2013</v>
      </c>
      <c r="I14" s="1615">
        <v>2014</v>
      </c>
      <c r="J14" s="1616"/>
      <c r="K14" s="1615">
        <v>2015</v>
      </c>
      <c r="L14" s="1616"/>
      <c r="M14" s="1615">
        <v>2016</v>
      </c>
      <c r="N14" s="1617"/>
      <c r="O14" s="133"/>
      <c r="P14" s="131"/>
    </row>
    <row r="15" spans="1:16" ht="12.75" customHeight="1" x14ac:dyDescent="0.2">
      <c r="A15" s="131"/>
      <c r="B15" s="238"/>
      <c r="C15" s="139"/>
      <c r="D15" s="139"/>
      <c r="E15" s="139"/>
      <c r="F15" s="139"/>
      <c r="G15" s="84"/>
      <c r="H15" s="474" t="s">
        <v>86</v>
      </c>
      <c r="I15" s="1092" t="s">
        <v>87</v>
      </c>
      <c r="J15" s="707" t="s">
        <v>86</v>
      </c>
      <c r="K15" s="1092" t="s">
        <v>87</v>
      </c>
      <c r="L15" s="474" t="s">
        <v>86</v>
      </c>
      <c r="M15" s="1092" t="s">
        <v>471</v>
      </c>
      <c r="N15" s="942" t="s">
        <v>483</v>
      </c>
      <c r="O15" s="133"/>
      <c r="P15" s="131"/>
    </row>
    <row r="16" spans="1:16" ht="4.5" customHeight="1" x14ac:dyDescent="0.2">
      <c r="A16" s="131"/>
      <c r="B16" s="238"/>
      <c r="C16" s="139"/>
      <c r="D16" s="139"/>
      <c r="E16" s="139"/>
      <c r="F16" s="139"/>
      <c r="G16" s="84"/>
      <c r="H16" s="402"/>
      <c r="I16" s="402"/>
      <c r="J16" s="1094"/>
      <c r="K16" s="1094"/>
      <c r="L16" s="1094"/>
      <c r="M16" s="1094"/>
      <c r="N16" s="1095"/>
      <c r="O16" s="140"/>
      <c r="P16" s="131"/>
    </row>
    <row r="17" spans="1:22" ht="15" customHeight="1" x14ac:dyDescent="0.2">
      <c r="A17" s="131"/>
      <c r="B17" s="238"/>
      <c r="C17" s="217" t="s">
        <v>292</v>
      </c>
      <c r="D17" s="249"/>
      <c r="E17" s="244"/>
      <c r="F17" s="244"/>
      <c r="G17" s="251"/>
      <c r="H17" s="560">
        <v>958.81</v>
      </c>
      <c r="I17" s="962">
        <v>945.78</v>
      </c>
      <c r="J17" s="560">
        <v>946.97</v>
      </c>
      <c r="K17" s="968">
        <v>950.9</v>
      </c>
      <c r="L17" s="1066">
        <v>952.67243142082441</v>
      </c>
      <c r="M17" s="560">
        <v>957.61</v>
      </c>
      <c r="N17" s="560">
        <v>961.31</v>
      </c>
      <c r="O17" s="140"/>
      <c r="P17" s="131"/>
    </row>
    <row r="18" spans="1:22" ht="13.5" customHeight="1" x14ac:dyDescent="0.2">
      <c r="A18" s="131"/>
      <c r="B18" s="238"/>
      <c r="C18" s="568" t="s">
        <v>72</v>
      </c>
      <c r="D18" s="141"/>
      <c r="E18" s="139"/>
      <c r="F18" s="139"/>
      <c r="G18" s="84"/>
      <c r="H18" s="561">
        <v>1037.9100000000001</v>
      </c>
      <c r="I18" s="963">
        <v>1032.19</v>
      </c>
      <c r="J18" s="561">
        <v>1033.18</v>
      </c>
      <c r="K18" s="959">
        <v>1035.1600000000001</v>
      </c>
      <c r="L18" s="1067">
        <v>1034.2916578226188</v>
      </c>
      <c r="M18" s="561">
        <v>1038.3599999999999</v>
      </c>
      <c r="N18" s="561">
        <v>1045.1300000000001</v>
      </c>
      <c r="O18" s="140"/>
      <c r="P18" s="131"/>
      <c r="Q18" s="1096"/>
    </row>
    <row r="19" spans="1:22" ht="13.5" customHeight="1" x14ac:dyDescent="0.2">
      <c r="A19" s="131"/>
      <c r="B19" s="238"/>
      <c r="C19" s="568" t="s">
        <v>71</v>
      </c>
      <c r="D19" s="141"/>
      <c r="E19" s="139"/>
      <c r="F19" s="139"/>
      <c r="G19" s="84"/>
      <c r="H19" s="561">
        <v>853.8</v>
      </c>
      <c r="I19" s="963">
        <v>840.78</v>
      </c>
      <c r="J19" s="561">
        <v>842.98</v>
      </c>
      <c r="K19" s="959">
        <v>849.53</v>
      </c>
      <c r="L19" s="1067">
        <v>852.69380865007668</v>
      </c>
      <c r="M19" s="561">
        <v>860.34</v>
      </c>
      <c r="N19" s="561">
        <v>861.16</v>
      </c>
      <c r="O19" s="140"/>
      <c r="P19" s="131"/>
      <c r="Q19" s="1096"/>
    </row>
    <row r="20" spans="1:22" ht="6.75" customHeight="1" x14ac:dyDescent="0.2">
      <c r="A20" s="131"/>
      <c r="B20" s="238"/>
      <c r="C20" s="171"/>
      <c r="D20" s="141"/>
      <c r="E20" s="139"/>
      <c r="F20" s="139"/>
      <c r="G20" s="84"/>
      <c r="H20" s="569"/>
      <c r="I20" s="964"/>
      <c r="J20" s="569"/>
      <c r="K20" s="1068"/>
      <c r="L20" s="1069"/>
      <c r="M20" s="569"/>
      <c r="N20" s="569"/>
      <c r="O20" s="140"/>
      <c r="P20" s="131"/>
    </row>
    <row r="21" spans="1:22" ht="15" customHeight="1" x14ac:dyDescent="0.2">
      <c r="A21" s="131"/>
      <c r="B21" s="238"/>
      <c r="C21" s="217" t="s">
        <v>291</v>
      </c>
      <c r="D21" s="249"/>
      <c r="E21" s="244"/>
      <c r="F21" s="244"/>
      <c r="G21" s="248"/>
      <c r="H21" s="560">
        <v>1125.5899999999999</v>
      </c>
      <c r="I21" s="968">
        <v>1120.4000000000001</v>
      </c>
      <c r="J21" s="560">
        <v>1124.49</v>
      </c>
      <c r="K21" s="968">
        <v>1140.3699999999999</v>
      </c>
      <c r="L21" s="1066">
        <v>1130.3699999999999</v>
      </c>
      <c r="M21" s="560">
        <v>1138.73</v>
      </c>
      <c r="N21" s="560">
        <v>1144.6099999999999</v>
      </c>
      <c r="O21" s="140"/>
      <c r="P21" s="131"/>
    </row>
    <row r="22" spans="1:22" s="143" customFormat="1" ht="13.5" customHeight="1" x14ac:dyDescent="0.2">
      <c r="A22" s="142"/>
      <c r="B22" s="241"/>
      <c r="C22" s="568" t="s">
        <v>72</v>
      </c>
      <c r="D22" s="141"/>
      <c r="E22" s="139"/>
      <c r="F22" s="139"/>
      <c r="G22" s="84"/>
      <c r="H22" s="561">
        <v>1233.47</v>
      </c>
      <c r="I22" s="959">
        <v>1241.71</v>
      </c>
      <c r="J22" s="561">
        <v>1246.24</v>
      </c>
      <c r="K22" s="959">
        <v>1262.17</v>
      </c>
      <c r="L22" s="1067">
        <v>1245.79</v>
      </c>
      <c r="M22" s="561">
        <v>1259.46</v>
      </c>
      <c r="N22" s="561">
        <v>1271.24</v>
      </c>
      <c r="O22" s="139"/>
      <c r="P22" s="142"/>
      <c r="R22" s="132"/>
      <c r="S22" s="132"/>
      <c r="T22" s="132"/>
      <c r="U22" s="132"/>
      <c r="V22" s="132"/>
    </row>
    <row r="23" spans="1:22" s="143" customFormat="1" ht="13.5" customHeight="1" x14ac:dyDescent="0.2">
      <c r="A23" s="142"/>
      <c r="B23" s="241"/>
      <c r="C23" s="568" t="s">
        <v>71</v>
      </c>
      <c r="D23" s="141"/>
      <c r="E23" s="139"/>
      <c r="F23" s="139"/>
      <c r="G23" s="84"/>
      <c r="H23" s="561">
        <v>982.36</v>
      </c>
      <c r="I23" s="963">
        <v>972.99</v>
      </c>
      <c r="J23" s="561">
        <v>977.62</v>
      </c>
      <c r="K23" s="959">
        <v>993.84</v>
      </c>
      <c r="L23" s="1067">
        <v>989</v>
      </c>
      <c r="M23" s="959">
        <v>993.28</v>
      </c>
      <c r="N23" s="561">
        <v>993.3</v>
      </c>
      <c r="O23" s="139"/>
      <c r="P23" s="142"/>
      <c r="R23" s="132"/>
      <c r="S23" s="132"/>
      <c r="T23" s="132"/>
      <c r="U23" s="132"/>
      <c r="V23" s="132"/>
    </row>
    <row r="24" spans="1:22" ht="15" customHeight="1" x14ac:dyDescent="0.2">
      <c r="A24" s="131"/>
      <c r="B24" s="238"/>
      <c r="C24" s="1037" t="s">
        <v>462</v>
      </c>
      <c r="E24" s="139"/>
      <c r="F24" s="139"/>
      <c r="G24" s="84"/>
      <c r="H24" s="1036">
        <f>+H23/H22</f>
        <v>0.79641985617809918</v>
      </c>
      <c r="I24" s="1038">
        <f t="shared" ref="I24:N24" si="0">+I23/I22</f>
        <v>0.78358876066070171</v>
      </c>
      <c r="J24" s="1036">
        <f t="shared" si="0"/>
        <v>0.78445564257285916</v>
      </c>
      <c r="K24" s="1070">
        <f t="shared" si="0"/>
        <v>0.78740581696601886</v>
      </c>
      <c r="L24" s="1071">
        <f t="shared" si="0"/>
        <v>0.79387376684673983</v>
      </c>
      <c r="M24" s="1070">
        <f t="shared" si="0"/>
        <v>0.78865545551268001</v>
      </c>
      <c r="N24" s="1093">
        <f t="shared" si="0"/>
        <v>0.78136307856895626</v>
      </c>
      <c r="O24" s="140"/>
      <c r="P24" s="131"/>
    </row>
    <row r="25" spans="1:22" ht="21.75" customHeight="1" x14ac:dyDescent="0.2">
      <c r="A25" s="131"/>
      <c r="B25" s="238"/>
      <c r="C25" s="217" t="s">
        <v>290</v>
      </c>
      <c r="D25" s="249"/>
      <c r="E25" s="244"/>
      <c r="F25" s="244"/>
      <c r="G25" s="250"/>
      <c r="H25" s="562">
        <f>+H17/H21*100</f>
        <v>85.182881866398958</v>
      </c>
      <c r="I25" s="965">
        <f t="shared" ref="I25:N25" si="1">+I17/I21*100</f>
        <v>84.41449482327738</v>
      </c>
      <c r="J25" s="562">
        <f t="shared" si="1"/>
        <v>84.21328780158116</v>
      </c>
      <c r="K25" s="1072">
        <f t="shared" si="1"/>
        <v>83.385217078667452</v>
      </c>
      <c r="L25" s="1073">
        <f t="shared" si="1"/>
        <v>84.279698808427725</v>
      </c>
      <c r="M25" s="1072">
        <f t="shared" si="1"/>
        <v>84.094561485163297</v>
      </c>
      <c r="N25" s="562">
        <f t="shared" si="1"/>
        <v>83.985811761211252</v>
      </c>
      <c r="O25" s="140"/>
      <c r="P25" s="131"/>
    </row>
    <row r="26" spans="1:22" ht="13.5" customHeight="1" x14ac:dyDescent="0.2">
      <c r="A26" s="131"/>
      <c r="B26" s="238"/>
      <c r="C26" s="568" t="s">
        <v>72</v>
      </c>
      <c r="D26" s="141"/>
      <c r="E26" s="139"/>
      <c r="F26" s="139"/>
      <c r="G26" s="193"/>
      <c r="H26" s="768">
        <f t="shared" ref="H26:H27" si="2">+H18/H22*100</f>
        <v>84.145540629281626</v>
      </c>
      <c r="I26" s="966">
        <f t="shared" ref="I26:N26" si="3">+I18/I22*100</f>
        <v>83.126494914271447</v>
      </c>
      <c r="J26" s="768">
        <f t="shared" si="3"/>
        <v>82.903774553858014</v>
      </c>
      <c r="K26" s="1074">
        <f t="shared" si="3"/>
        <v>82.014308690588436</v>
      </c>
      <c r="L26" s="1075">
        <f t="shared" si="3"/>
        <v>83.022953934661444</v>
      </c>
      <c r="M26" s="1074">
        <f t="shared" si="3"/>
        <v>82.444857319803717</v>
      </c>
      <c r="N26" s="768">
        <f t="shared" si="3"/>
        <v>82.213429407507647</v>
      </c>
      <c r="O26" s="140"/>
      <c r="P26" s="131"/>
    </row>
    <row r="27" spans="1:22" ht="13.5" customHeight="1" x14ac:dyDescent="0.2">
      <c r="A27" s="131"/>
      <c r="B27" s="238"/>
      <c r="C27" s="568" t="s">
        <v>71</v>
      </c>
      <c r="D27" s="141"/>
      <c r="E27" s="139"/>
      <c r="F27" s="139"/>
      <c r="G27" s="193"/>
      <c r="H27" s="768">
        <f t="shared" si="2"/>
        <v>86.913147929475954</v>
      </c>
      <c r="I27" s="966">
        <f t="shared" ref="I27:N27" si="4">+I19/I23*100</f>
        <v>86.411987790213658</v>
      </c>
      <c r="J27" s="768">
        <f t="shared" si="4"/>
        <v>86.227777664123067</v>
      </c>
      <c r="K27" s="1074">
        <f t="shared" si="4"/>
        <v>85.479554052966265</v>
      </c>
      <c r="L27" s="1075">
        <f t="shared" si="4"/>
        <v>86.217776405467816</v>
      </c>
      <c r="M27" s="1074">
        <f t="shared" si="4"/>
        <v>86.616059922680421</v>
      </c>
      <c r="N27" s="768">
        <f t="shared" si="4"/>
        <v>86.696869022450414</v>
      </c>
      <c r="O27" s="140"/>
      <c r="P27" s="131"/>
    </row>
    <row r="28" spans="1:22" ht="6.75" customHeight="1" x14ac:dyDescent="0.2">
      <c r="A28" s="131"/>
      <c r="B28" s="238"/>
      <c r="C28" s="171"/>
      <c r="D28" s="141"/>
      <c r="E28" s="139"/>
      <c r="F28" s="139"/>
      <c r="G28" s="192"/>
      <c r="H28" s="563"/>
      <c r="I28" s="967"/>
      <c r="J28" s="563"/>
      <c r="K28" s="1076"/>
      <c r="L28" s="1077"/>
      <c r="M28" s="1076"/>
      <c r="N28" s="563"/>
      <c r="O28" s="140"/>
      <c r="P28" s="131"/>
    </row>
    <row r="29" spans="1:22" ht="23.25" customHeight="1" x14ac:dyDescent="0.2">
      <c r="A29" s="131"/>
      <c r="B29" s="238"/>
      <c r="C29" s="1597" t="s">
        <v>289</v>
      </c>
      <c r="D29" s="1597"/>
      <c r="E29" s="1597"/>
      <c r="F29" s="1597"/>
      <c r="G29" s="248"/>
      <c r="H29" s="560">
        <v>12</v>
      </c>
      <c r="I29" s="962">
        <v>13.2</v>
      </c>
      <c r="J29" s="560">
        <v>19.600000000000001</v>
      </c>
      <c r="K29" s="968">
        <v>21.4</v>
      </c>
      <c r="L29" s="1066">
        <v>21.1</v>
      </c>
      <c r="M29" s="968">
        <v>25.3</v>
      </c>
      <c r="N29" s="560">
        <v>23.3</v>
      </c>
      <c r="O29" s="140"/>
      <c r="P29" s="131"/>
    </row>
    <row r="30" spans="1:22" ht="13.5" customHeight="1" x14ac:dyDescent="0.2">
      <c r="A30" s="142"/>
      <c r="B30" s="241"/>
      <c r="C30" s="568" t="s">
        <v>276</v>
      </c>
      <c r="D30" s="141"/>
      <c r="E30" s="139"/>
      <c r="F30" s="139"/>
      <c r="G30" s="84"/>
      <c r="H30" s="561">
        <v>8.6999999999999993</v>
      </c>
      <c r="I30" s="959">
        <v>8.1</v>
      </c>
      <c r="J30" s="561">
        <v>15.1</v>
      </c>
      <c r="K30" s="959">
        <v>16.899999999999999</v>
      </c>
      <c r="L30" s="1067">
        <v>17</v>
      </c>
      <c r="M30" s="959">
        <v>19.7</v>
      </c>
      <c r="N30" s="561">
        <v>18.5</v>
      </c>
      <c r="P30" s="131"/>
    </row>
    <row r="31" spans="1:22" ht="13.5" customHeight="1" x14ac:dyDescent="0.2">
      <c r="A31" s="131"/>
      <c r="B31" s="238"/>
      <c r="C31" s="568" t="s">
        <v>275</v>
      </c>
      <c r="D31" s="141"/>
      <c r="E31" s="139"/>
      <c r="F31" s="139"/>
      <c r="G31" s="84"/>
      <c r="H31" s="561">
        <v>16.5</v>
      </c>
      <c r="I31" s="959">
        <v>19.3</v>
      </c>
      <c r="J31" s="561">
        <v>25</v>
      </c>
      <c r="K31" s="959">
        <v>26.9</v>
      </c>
      <c r="L31" s="1067">
        <v>26.2</v>
      </c>
      <c r="M31" s="959">
        <v>32</v>
      </c>
      <c r="N31" s="561">
        <v>28.9</v>
      </c>
      <c r="O31" s="140"/>
      <c r="P31" s="131"/>
    </row>
    <row r="32" spans="1:22" ht="20.25" customHeight="1" thickBot="1" x14ac:dyDescent="0.25">
      <c r="A32" s="131"/>
      <c r="B32" s="238"/>
      <c r="C32" s="171"/>
      <c r="D32" s="141"/>
      <c r="E32" s="139"/>
      <c r="F32" s="139"/>
      <c r="G32" s="1607"/>
      <c r="H32" s="1607"/>
      <c r="I32" s="1607"/>
      <c r="J32" s="1607"/>
      <c r="K32" s="1607"/>
      <c r="L32" s="1607"/>
      <c r="M32" s="1608"/>
      <c r="N32" s="1608"/>
      <c r="O32" s="140"/>
      <c r="P32" s="131"/>
    </row>
    <row r="33" spans="1:33" ht="30.75" customHeight="1" thickBot="1" x14ac:dyDescent="0.25">
      <c r="A33" s="131"/>
      <c r="B33" s="238"/>
      <c r="C33" s="1599" t="s">
        <v>486</v>
      </c>
      <c r="D33" s="1600"/>
      <c r="E33" s="1600"/>
      <c r="F33" s="1600"/>
      <c r="G33" s="1600"/>
      <c r="H33" s="1600"/>
      <c r="I33" s="1600"/>
      <c r="J33" s="1600"/>
      <c r="K33" s="1600"/>
      <c r="L33" s="1600"/>
      <c r="M33" s="1600"/>
      <c r="N33" s="1601"/>
      <c r="O33" s="186"/>
      <c r="P33" s="131"/>
    </row>
    <row r="34" spans="1:33" ht="7.5" customHeight="1" x14ac:dyDescent="0.2">
      <c r="A34" s="131"/>
      <c r="B34" s="238"/>
      <c r="C34" s="1602" t="s">
        <v>274</v>
      </c>
      <c r="D34" s="1602"/>
      <c r="E34" s="189"/>
      <c r="F34" s="188"/>
      <c r="G34" s="144"/>
      <c r="H34" s="145"/>
      <c r="I34" s="145"/>
      <c r="J34" s="145"/>
      <c r="K34" s="145"/>
      <c r="L34" s="145"/>
      <c r="M34" s="145"/>
      <c r="N34" s="145"/>
      <c r="O34" s="186"/>
      <c r="P34" s="131"/>
      <c r="R34" s="137"/>
      <c r="S34" s="137"/>
      <c r="T34" s="137"/>
      <c r="U34" s="137"/>
      <c r="V34" s="137"/>
      <c r="W34" s="137"/>
      <c r="X34" s="137"/>
      <c r="Y34" s="137"/>
      <c r="Z34" s="137"/>
      <c r="AA34" s="137"/>
      <c r="AB34" s="137"/>
      <c r="AC34" s="137"/>
      <c r="AE34" s="137"/>
      <c r="AF34" s="137"/>
      <c r="AG34" s="137"/>
    </row>
    <row r="35" spans="1:33" ht="36" customHeight="1" x14ac:dyDescent="0.2">
      <c r="A35" s="131"/>
      <c r="B35" s="238"/>
      <c r="C35" s="1603"/>
      <c r="D35" s="1603"/>
      <c r="E35" s="191"/>
      <c r="F35" s="191"/>
      <c r="G35" s="191"/>
      <c r="H35" s="191"/>
      <c r="I35" s="1604" t="s">
        <v>273</v>
      </c>
      <c r="J35" s="1605"/>
      <c r="K35" s="1606" t="s">
        <v>272</v>
      </c>
      <c r="L35" s="1605"/>
      <c r="M35" s="1606" t="s">
        <v>271</v>
      </c>
      <c r="N35" s="1604"/>
      <c r="O35" s="186"/>
      <c r="P35" s="131"/>
    </row>
    <row r="36" spans="1:33" s="137" customFormat="1" ht="22.5" customHeight="1" x14ac:dyDescent="0.2">
      <c r="A36" s="135"/>
      <c r="B36" s="239"/>
      <c r="C36" s="191"/>
      <c r="D36" s="191"/>
      <c r="E36" s="191"/>
      <c r="F36" s="191"/>
      <c r="G36" s="191"/>
      <c r="H36" s="191"/>
      <c r="I36" s="941" t="s">
        <v>472</v>
      </c>
      <c r="J36" s="941" t="s">
        <v>480</v>
      </c>
      <c r="K36" s="1078" t="s">
        <v>472</v>
      </c>
      <c r="L36" s="1079" t="s">
        <v>480</v>
      </c>
      <c r="M36" s="941" t="s">
        <v>472</v>
      </c>
      <c r="N36" s="941" t="s">
        <v>480</v>
      </c>
      <c r="O36" s="190"/>
      <c r="P36" s="135"/>
      <c r="T36" s="132"/>
      <c r="U36" s="132"/>
      <c r="V36" s="132"/>
      <c r="W36" s="132"/>
      <c r="X36" s="132"/>
      <c r="Y36" s="132"/>
      <c r="Z36" s="132"/>
      <c r="AA36" s="132"/>
      <c r="AB36" s="132"/>
      <c r="AC36" s="132"/>
      <c r="AE36" s="132"/>
      <c r="AF36" s="132"/>
      <c r="AG36" s="132"/>
    </row>
    <row r="37" spans="1:33" ht="15" customHeight="1" x14ac:dyDescent="0.2">
      <c r="A37" s="131"/>
      <c r="B37" s="238"/>
      <c r="C37" s="217" t="s">
        <v>68</v>
      </c>
      <c r="D37" s="243"/>
      <c r="E37" s="244"/>
      <c r="F37" s="245"/>
      <c r="G37" s="246"/>
      <c r="H37" s="247"/>
      <c r="I37" s="1098">
        <v>957.61093221125657</v>
      </c>
      <c r="J37" s="1098">
        <v>968.6148757509776</v>
      </c>
      <c r="K37" s="1099">
        <v>1138.73</v>
      </c>
      <c r="L37" s="1100">
        <v>1154.2018907098732</v>
      </c>
      <c r="M37" s="960">
        <v>25.3</v>
      </c>
      <c r="N37" s="960">
        <v>23.3</v>
      </c>
      <c r="O37" s="186"/>
      <c r="P37" s="131"/>
      <c r="Q37" s="1039"/>
      <c r="R37" s="1039"/>
      <c r="S37" s="1039"/>
      <c r="T37" s="266"/>
      <c r="U37" s="266"/>
      <c r="V37" s="266"/>
      <c r="W37" s="266"/>
      <c r="X37" s="266"/>
      <c r="Y37" s="266"/>
      <c r="Z37" s="266"/>
      <c r="AA37" s="266"/>
      <c r="AB37" s="266"/>
      <c r="AC37" s="266"/>
      <c r="AE37" s="266"/>
      <c r="AF37" s="266"/>
      <c r="AG37" s="266"/>
    </row>
    <row r="38" spans="1:33" ht="13.5" customHeight="1" x14ac:dyDescent="0.2">
      <c r="A38" s="131"/>
      <c r="B38" s="238"/>
      <c r="C38" s="95" t="s">
        <v>270</v>
      </c>
      <c r="D38" s="200"/>
      <c r="E38" s="200"/>
      <c r="F38" s="200"/>
      <c r="G38" s="200"/>
      <c r="H38" s="200"/>
      <c r="I38" s="1101">
        <v>964.11852531266436</v>
      </c>
      <c r="J38" s="1101">
        <v>953.55170508545496</v>
      </c>
      <c r="K38" s="1097">
        <v>1219.53</v>
      </c>
      <c r="L38" s="1102">
        <v>1228.0551750850489</v>
      </c>
      <c r="M38" s="961">
        <v>17.8</v>
      </c>
      <c r="N38" s="961">
        <v>10.199999999999999</v>
      </c>
      <c r="O38" s="957"/>
      <c r="P38" s="870"/>
      <c r="Q38" s="1039"/>
      <c r="R38" s="1039"/>
      <c r="S38" s="1039"/>
      <c r="T38" s="266"/>
      <c r="U38" s="266"/>
      <c r="V38" s="266"/>
      <c r="W38" s="266"/>
      <c r="X38" s="266"/>
      <c r="Y38" s="266"/>
      <c r="Z38" s="266"/>
      <c r="AA38" s="266"/>
      <c r="AB38" s="266"/>
      <c r="AC38" s="266"/>
      <c r="AE38" s="266"/>
      <c r="AF38" s="266"/>
      <c r="AG38" s="266"/>
    </row>
    <row r="39" spans="1:33" ht="13.5" customHeight="1" x14ac:dyDescent="0.2">
      <c r="A39" s="131"/>
      <c r="B39" s="238"/>
      <c r="C39" s="95" t="s">
        <v>269</v>
      </c>
      <c r="D39" s="200"/>
      <c r="E39" s="200"/>
      <c r="F39" s="200"/>
      <c r="G39" s="200"/>
      <c r="H39" s="200"/>
      <c r="I39" s="1101">
        <v>892.45692649322598</v>
      </c>
      <c r="J39" s="1101">
        <v>900.48690592582659</v>
      </c>
      <c r="K39" s="1097">
        <v>1045.9000000000001</v>
      </c>
      <c r="L39" s="1102">
        <v>1055.0814353029368</v>
      </c>
      <c r="M39" s="961">
        <v>31.6</v>
      </c>
      <c r="N39" s="961">
        <v>25.9</v>
      </c>
      <c r="O39" s="957"/>
      <c r="P39" s="870"/>
      <c r="Q39" s="1039"/>
      <c r="R39" s="1039"/>
      <c r="S39" s="1039"/>
      <c r="T39" s="266"/>
      <c r="U39" s="266"/>
      <c r="V39" s="266"/>
      <c r="W39" s="266"/>
      <c r="X39" s="266"/>
      <c r="Y39" s="266"/>
      <c r="Z39" s="266"/>
      <c r="AA39" s="266"/>
      <c r="AB39" s="266"/>
      <c r="AC39" s="266"/>
      <c r="AE39" s="266"/>
      <c r="AF39" s="266"/>
      <c r="AG39" s="266"/>
    </row>
    <row r="40" spans="1:33" ht="13.5" customHeight="1" x14ac:dyDescent="0.2">
      <c r="A40" s="131"/>
      <c r="B40" s="238"/>
      <c r="C40" s="95" t="s">
        <v>268</v>
      </c>
      <c r="D40" s="187"/>
      <c r="E40" s="187"/>
      <c r="F40" s="187"/>
      <c r="G40" s="187"/>
      <c r="H40" s="187"/>
      <c r="I40" s="1101">
        <v>2022.1768515946819</v>
      </c>
      <c r="J40" s="1101">
        <v>1998.190077263421</v>
      </c>
      <c r="K40" s="1097">
        <v>2854.48</v>
      </c>
      <c r="L40" s="1102">
        <v>2816.0006995181852</v>
      </c>
      <c r="M40" s="961">
        <v>0.4</v>
      </c>
      <c r="N40" s="961">
        <v>0.2</v>
      </c>
      <c r="O40" s="957"/>
      <c r="P40" s="870"/>
      <c r="Q40" s="1039"/>
      <c r="R40" s="1039"/>
      <c r="S40" s="1039"/>
      <c r="T40" s="266"/>
      <c r="U40" s="266"/>
      <c r="V40" s="266"/>
      <c r="W40" s="266"/>
      <c r="X40" s="266"/>
      <c r="Y40" s="266"/>
      <c r="Z40" s="266"/>
      <c r="AA40" s="266"/>
      <c r="AB40" s="266"/>
      <c r="AC40" s="266"/>
      <c r="AE40" s="266"/>
      <c r="AF40" s="266"/>
      <c r="AG40" s="266"/>
    </row>
    <row r="41" spans="1:33" ht="13.5" customHeight="1" x14ac:dyDescent="0.2">
      <c r="A41" s="131"/>
      <c r="B41" s="238"/>
      <c r="C41" s="95" t="s">
        <v>267</v>
      </c>
      <c r="D41" s="187"/>
      <c r="E41" s="187"/>
      <c r="F41" s="187"/>
      <c r="G41" s="187"/>
      <c r="H41" s="187"/>
      <c r="I41" s="1101">
        <v>927.73224506384531</v>
      </c>
      <c r="J41" s="1101">
        <v>927.63529350601436</v>
      </c>
      <c r="K41" s="1097">
        <v>1126.3599999999999</v>
      </c>
      <c r="L41" s="1102">
        <v>1121.8900454628624</v>
      </c>
      <c r="M41" s="961">
        <v>19</v>
      </c>
      <c r="N41" s="961">
        <v>19.100000000000001</v>
      </c>
      <c r="O41" s="957"/>
      <c r="P41" s="870"/>
      <c r="Q41" s="1039"/>
      <c r="R41" s="1039"/>
      <c r="S41" s="1039"/>
      <c r="T41" s="266"/>
      <c r="U41" s="266"/>
      <c r="V41" s="266"/>
      <c r="W41" s="266"/>
      <c r="X41" s="266"/>
      <c r="Y41" s="266"/>
      <c r="Z41" s="266"/>
      <c r="AA41" s="266"/>
      <c r="AB41" s="266"/>
      <c r="AC41" s="266"/>
      <c r="AE41" s="266"/>
      <c r="AF41" s="266"/>
      <c r="AG41" s="266"/>
    </row>
    <row r="42" spans="1:33" ht="13.5" customHeight="1" x14ac:dyDescent="0.2">
      <c r="A42" s="131"/>
      <c r="B42" s="238"/>
      <c r="C42" s="95" t="s">
        <v>266</v>
      </c>
      <c r="D42" s="187"/>
      <c r="E42" s="187"/>
      <c r="F42" s="187"/>
      <c r="G42" s="187"/>
      <c r="H42" s="187"/>
      <c r="I42" s="1101">
        <v>861.75207349361222</v>
      </c>
      <c r="J42" s="1101">
        <v>859.67852334614622</v>
      </c>
      <c r="K42" s="1097">
        <v>977.53</v>
      </c>
      <c r="L42" s="1102">
        <v>988.63898864881321</v>
      </c>
      <c r="M42" s="961">
        <v>24.8</v>
      </c>
      <c r="N42" s="961">
        <v>22.1</v>
      </c>
      <c r="O42" s="957"/>
      <c r="P42" s="870"/>
      <c r="Q42" s="1039"/>
      <c r="R42" s="1039"/>
      <c r="S42" s="1039"/>
      <c r="T42" s="266"/>
      <c r="U42" s="266"/>
      <c r="V42" s="266"/>
      <c r="W42" s="266"/>
      <c r="X42" s="266"/>
      <c r="Y42" s="266"/>
      <c r="Z42" s="266"/>
      <c r="AA42" s="266"/>
      <c r="AB42" s="266"/>
      <c r="AC42" s="266"/>
      <c r="AE42" s="266"/>
      <c r="AF42" s="266"/>
      <c r="AG42" s="266"/>
    </row>
    <row r="43" spans="1:33" ht="13.5" customHeight="1" x14ac:dyDescent="0.2">
      <c r="A43" s="131"/>
      <c r="B43" s="238"/>
      <c r="C43" s="95" t="s">
        <v>330</v>
      </c>
      <c r="D43" s="187"/>
      <c r="E43" s="187"/>
      <c r="F43" s="187"/>
      <c r="G43" s="187"/>
      <c r="H43" s="187"/>
      <c r="I43" s="1101">
        <v>932.51521618364848</v>
      </c>
      <c r="J43" s="1101">
        <v>945.19352904568257</v>
      </c>
      <c r="K43" s="1097">
        <v>1091.1099999999999</v>
      </c>
      <c r="L43" s="1102">
        <v>1102.1094005033219</v>
      </c>
      <c r="M43" s="961">
        <v>24</v>
      </c>
      <c r="N43" s="961">
        <v>25.2</v>
      </c>
      <c r="O43" s="957"/>
      <c r="P43" s="870"/>
      <c r="Q43" s="1039"/>
      <c r="R43" s="1039"/>
      <c r="S43" s="1039"/>
      <c r="T43" s="266"/>
      <c r="U43" s="266"/>
      <c r="V43" s="266"/>
      <c r="W43" s="266"/>
      <c r="X43" s="266"/>
      <c r="Y43" s="266"/>
      <c r="Z43" s="266"/>
      <c r="AA43" s="266"/>
      <c r="AB43" s="266"/>
      <c r="AC43" s="266"/>
      <c r="AE43" s="266"/>
      <c r="AF43" s="266"/>
      <c r="AG43" s="266"/>
    </row>
    <row r="44" spans="1:33" ht="13.5" customHeight="1" x14ac:dyDescent="0.2">
      <c r="A44" s="131"/>
      <c r="B44" s="238"/>
      <c r="C44" s="95" t="s">
        <v>265</v>
      </c>
      <c r="D44" s="95"/>
      <c r="E44" s="95"/>
      <c r="F44" s="95"/>
      <c r="G44" s="95"/>
      <c r="H44" s="95"/>
      <c r="I44" s="1101">
        <v>1053.4568711826744</v>
      </c>
      <c r="J44" s="1101">
        <v>1085.2312270075934</v>
      </c>
      <c r="K44" s="1097">
        <v>1557.75</v>
      </c>
      <c r="L44" s="1102">
        <v>1623.9490800475223</v>
      </c>
      <c r="M44" s="961">
        <v>12.7</v>
      </c>
      <c r="N44" s="961">
        <v>12.1</v>
      </c>
      <c r="O44" s="957"/>
      <c r="P44" s="870"/>
      <c r="Q44" s="1039"/>
      <c r="R44" s="1039"/>
      <c r="S44" s="1039"/>
      <c r="T44" s="266"/>
      <c r="U44" s="266"/>
      <c r="V44" s="266"/>
      <c r="W44" s="266"/>
      <c r="X44" s="266"/>
      <c r="Y44" s="266"/>
      <c r="Z44" s="266"/>
      <c r="AA44" s="266"/>
      <c r="AB44" s="266"/>
      <c r="AC44" s="266"/>
      <c r="AE44" s="266"/>
      <c r="AF44" s="266"/>
      <c r="AG44" s="266"/>
    </row>
    <row r="45" spans="1:33" ht="13.5" customHeight="1" x14ac:dyDescent="0.2">
      <c r="A45" s="131"/>
      <c r="B45" s="238"/>
      <c r="C45" s="95" t="s">
        <v>264</v>
      </c>
      <c r="D45" s="187"/>
      <c r="E45" s="187"/>
      <c r="F45" s="187"/>
      <c r="G45" s="187"/>
      <c r="H45" s="187"/>
      <c r="I45" s="1101">
        <v>713.932510472275</v>
      </c>
      <c r="J45" s="1101">
        <v>714.63094479506969</v>
      </c>
      <c r="K45" s="1097">
        <v>775.75</v>
      </c>
      <c r="L45" s="1102">
        <v>779.42224709422158</v>
      </c>
      <c r="M45" s="961">
        <v>35.9</v>
      </c>
      <c r="N45" s="961">
        <v>35.700000000000003</v>
      </c>
      <c r="O45" s="957"/>
      <c r="P45" s="870"/>
      <c r="Q45" s="1039"/>
      <c r="R45" s="1039"/>
      <c r="S45" s="1039"/>
      <c r="T45" s="266"/>
      <c r="U45" s="266"/>
      <c r="V45" s="266"/>
      <c r="W45" s="266"/>
      <c r="X45" s="266"/>
      <c r="Y45" s="266"/>
      <c r="Z45" s="266"/>
      <c r="AA45" s="266"/>
      <c r="AB45" s="266"/>
      <c r="AC45" s="266"/>
      <c r="AE45" s="266"/>
      <c r="AF45" s="266"/>
      <c r="AG45" s="266"/>
    </row>
    <row r="46" spans="1:33" ht="13.5" customHeight="1" x14ac:dyDescent="0.2">
      <c r="A46" s="131"/>
      <c r="B46" s="238"/>
      <c r="C46" s="95" t="s">
        <v>263</v>
      </c>
      <c r="D46" s="187"/>
      <c r="E46" s="187"/>
      <c r="F46" s="187"/>
      <c r="G46" s="187"/>
      <c r="H46" s="187"/>
      <c r="I46" s="1101">
        <v>1574.1902614137941</v>
      </c>
      <c r="J46" s="1101">
        <v>1595.437999125714</v>
      </c>
      <c r="K46" s="1097">
        <v>1854.29</v>
      </c>
      <c r="L46" s="1102">
        <v>1884.9281804838638</v>
      </c>
      <c r="M46" s="961">
        <v>6.6</v>
      </c>
      <c r="N46" s="961">
        <v>6.3</v>
      </c>
      <c r="O46" s="957"/>
      <c r="P46" s="870"/>
      <c r="Q46" s="1039"/>
      <c r="R46" s="1039"/>
      <c r="S46" s="1039"/>
      <c r="T46" s="266"/>
      <c r="U46" s="266"/>
      <c r="V46" s="266"/>
      <c r="W46" s="266"/>
      <c r="X46" s="266"/>
      <c r="Y46" s="266"/>
      <c r="Z46" s="266"/>
      <c r="AA46" s="266"/>
      <c r="AB46" s="266"/>
      <c r="AC46" s="266"/>
      <c r="AE46" s="266"/>
      <c r="AF46" s="266"/>
      <c r="AG46" s="266"/>
    </row>
    <row r="47" spans="1:33" ht="13.5" customHeight="1" x14ac:dyDescent="0.2">
      <c r="A47" s="131"/>
      <c r="B47" s="238"/>
      <c r="C47" s="95" t="s">
        <v>262</v>
      </c>
      <c r="D47" s="187"/>
      <c r="E47" s="187"/>
      <c r="F47" s="187"/>
      <c r="G47" s="187"/>
      <c r="H47" s="187"/>
      <c r="I47" s="1101">
        <v>1552.0245100916054</v>
      </c>
      <c r="J47" s="1101">
        <v>1585.1290732592265</v>
      </c>
      <c r="K47" s="1097">
        <v>2224.61</v>
      </c>
      <c r="L47" s="1102">
        <v>2241.1186696344503</v>
      </c>
      <c r="M47" s="961">
        <v>2.2000000000000002</v>
      </c>
      <c r="N47" s="961">
        <v>1.3</v>
      </c>
      <c r="O47" s="957"/>
      <c r="P47" s="870"/>
      <c r="Q47" s="1039"/>
      <c r="R47" s="1039"/>
      <c r="S47" s="1039"/>
      <c r="T47" s="266"/>
      <c r="U47" s="266"/>
      <c r="V47" s="266"/>
      <c r="W47" s="266"/>
      <c r="X47" s="266"/>
      <c r="Y47" s="266"/>
      <c r="Z47" s="266"/>
      <c r="AA47" s="266"/>
      <c r="AB47" s="266"/>
      <c r="AC47" s="266"/>
      <c r="AE47" s="266"/>
      <c r="AF47" s="266"/>
      <c r="AG47" s="266"/>
    </row>
    <row r="48" spans="1:33" ht="13.5" customHeight="1" x14ac:dyDescent="0.2">
      <c r="A48" s="131"/>
      <c r="B48" s="238"/>
      <c r="C48" s="95" t="s">
        <v>261</v>
      </c>
      <c r="D48" s="187"/>
      <c r="E48" s="187"/>
      <c r="F48" s="187"/>
      <c r="G48" s="187"/>
      <c r="H48" s="187"/>
      <c r="I48" s="1101">
        <v>1041.9840009632228</v>
      </c>
      <c r="J48" s="1101">
        <v>1041.9084745318662</v>
      </c>
      <c r="K48" s="1097">
        <v>1140</v>
      </c>
      <c r="L48" s="1102">
        <v>1151.6117913770554</v>
      </c>
      <c r="M48" s="961">
        <v>27.4</v>
      </c>
      <c r="N48" s="961">
        <v>29.8</v>
      </c>
      <c r="O48" s="957"/>
      <c r="P48" s="870"/>
      <c r="Q48" s="1039"/>
      <c r="R48" s="1039"/>
      <c r="S48" s="1039"/>
      <c r="T48" s="266"/>
      <c r="U48" s="266"/>
      <c r="V48" s="266"/>
      <c r="W48" s="266"/>
      <c r="X48" s="266"/>
      <c r="Y48" s="266"/>
      <c r="Z48" s="266"/>
      <c r="AA48" s="266"/>
      <c r="AB48" s="266"/>
      <c r="AC48" s="266"/>
      <c r="AE48" s="266"/>
      <c r="AF48" s="266"/>
      <c r="AG48" s="266"/>
    </row>
    <row r="49" spans="1:33" ht="13.5" customHeight="1" x14ac:dyDescent="0.2">
      <c r="A49" s="131"/>
      <c r="B49" s="238"/>
      <c r="C49" s="95" t="s">
        <v>260</v>
      </c>
      <c r="D49" s="187"/>
      <c r="E49" s="187"/>
      <c r="F49" s="187"/>
      <c r="G49" s="187"/>
      <c r="H49" s="187"/>
      <c r="I49" s="1101">
        <v>1285.3371419285079</v>
      </c>
      <c r="J49" s="1101">
        <v>1341.2885234379103</v>
      </c>
      <c r="K49" s="1097">
        <v>1439.79</v>
      </c>
      <c r="L49" s="1102">
        <v>1519.1728771100973</v>
      </c>
      <c r="M49" s="961">
        <v>11.4</v>
      </c>
      <c r="N49" s="961">
        <v>9.6999999999999993</v>
      </c>
      <c r="O49" s="957"/>
      <c r="P49" s="870"/>
      <c r="Q49" s="1039"/>
      <c r="R49" s="1039"/>
      <c r="S49" s="1039"/>
      <c r="T49" s="266"/>
      <c r="U49" s="266"/>
      <c r="V49" s="266"/>
      <c r="W49" s="266"/>
      <c r="X49" s="266"/>
      <c r="Y49" s="266"/>
      <c r="Z49" s="266"/>
      <c r="AA49" s="266"/>
      <c r="AB49" s="266"/>
      <c r="AC49" s="266"/>
      <c r="AE49" s="266"/>
      <c r="AF49" s="266"/>
      <c r="AG49" s="266"/>
    </row>
    <row r="50" spans="1:33" ht="13.5" customHeight="1" x14ac:dyDescent="0.2">
      <c r="A50" s="131"/>
      <c r="B50" s="238"/>
      <c r="C50" s="95" t="s">
        <v>259</v>
      </c>
      <c r="D50" s="187"/>
      <c r="E50" s="187"/>
      <c r="F50" s="187"/>
      <c r="G50" s="187"/>
      <c r="H50" s="187"/>
      <c r="I50" s="1101">
        <v>764.32330511190742</v>
      </c>
      <c r="J50" s="1101">
        <v>756.90466632212417</v>
      </c>
      <c r="K50" s="1097">
        <v>887.82</v>
      </c>
      <c r="L50" s="1102">
        <v>881.02045145119985</v>
      </c>
      <c r="M50" s="961">
        <v>36.299999999999997</v>
      </c>
      <c r="N50" s="961">
        <v>29.2</v>
      </c>
      <c r="O50" s="957"/>
      <c r="P50" s="870"/>
      <c r="Q50" s="1039"/>
      <c r="R50" s="1039"/>
      <c r="S50" s="1039"/>
      <c r="T50" s="266"/>
      <c r="U50" s="266"/>
      <c r="V50" s="266"/>
      <c r="W50" s="266"/>
      <c r="X50" s="266"/>
      <c r="Y50" s="266"/>
      <c r="Z50" s="266"/>
      <c r="AA50" s="266"/>
      <c r="AB50" s="266"/>
      <c r="AC50" s="266"/>
      <c r="AE50" s="266"/>
      <c r="AF50" s="266"/>
      <c r="AG50" s="266"/>
    </row>
    <row r="51" spans="1:33" ht="13.5" customHeight="1" x14ac:dyDescent="0.2">
      <c r="A51" s="131"/>
      <c r="B51" s="238"/>
      <c r="C51" s="95" t="s">
        <v>258</v>
      </c>
      <c r="D51" s="187"/>
      <c r="E51" s="187"/>
      <c r="F51" s="187"/>
      <c r="G51" s="187"/>
      <c r="H51" s="187"/>
      <c r="I51" s="1101">
        <v>1186.9488890379257</v>
      </c>
      <c r="J51" s="1101">
        <v>1174.3844149995755</v>
      </c>
      <c r="K51" s="1097">
        <v>1284.9100000000001</v>
      </c>
      <c r="L51" s="1102">
        <v>1264.3675841704951</v>
      </c>
      <c r="M51" s="961">
        <v>11</v>
      </c>
      <c r="N51" s="961">
        <v>13.7</v>
      </c>
      <c r="O51" s="957"/>
      <c r="P51" s="870"/>
      <c r="Q51" s="1039"/>
      <c r="R51" s="1039"/>
      <c r="S51" s="1039"/>
      <c r="T51" s="266"/>
      <c r="U51" s="266"/>
      <c r="V51" s="266"/>
      <c r="W51" s="266"/>
      <c r="X51" s="266"/>
      <c r="Y51" s="266"/>
      <c r="Z51" s="266"/>
      <c r="AA51" s="266"/>
      <c r="AB51" s="266"/>
      <c r="AC51" s="266"/>
      <c r="AE51" s="266"/>
      <c r="AF51" s="266"/>
      <c r="AG51" s="266"/>
    </row>
    <row r="52" spans="1:33" ht="13.5" customHeight="1" x14ac:dyDescent="0.2">
      <c r="A52" s="131"/>
      <c r="B52" s="238"/>
      <c r="C52" s="95" t="s">
        <v>257</v>
      </c>
      <c r="D52" s="187"/>
      <c r="E52" s="187"/>
      <c r="F52" s="187"/>
      <c r="G52" s="187"/>
      <c r="H52" s="187"/>
      <c r="I52" s="1101">
        <v>778.92490281375706</v>
      </c>
      <c r="J52" s="1101">
        <v>784.71175317644247</v>
      </c>
      <c r="K52" s="1097">
        <v>862.43</v>
      </c>
      <c r="L52" s="1102">
        <v>872.23595286473494</v>
      </c>
      <c r="M52" s="961">
        <v>28.5</v>
      </c>
      <c r="N52" s="961">
        <v>27.6</v>
      </c>
      <c r="O52" s="957"/>
      <c r="P52" s="870"/>
      <c r="Q52" s="1039"/>
      <c r="R52" s="1039"/>
      <c r="S52" s="1039"/>
      <c r="T52" s="266"/>
      <c r="U52" s="266"/>
      <c r="V52" s="266"/>
      <c r="W52" s="266"/>
      <c r="X52" s="266"/>
      <c r="Y52" s="266"/>
      <c r="Z52" s="266"/>
      <c r="AA52" s="266"/>
      <c r="AB52" s="266"/>
      <c r="AC52" s="266"/>
      <c r="AE52" s="266"/>
      <c r="AF52" s="266"/>
      <c r="AG52" s="266"/>
    </row>
    <row r="53" spans="1:33" ht="13.5" customHeight="1" x14ac:dyDescent="0.2">
      <c r="A53" s="131"/>
      <c r="B53" s="238"/>
      <c r="C53" s="95" t="s">
        <v>256</v>
      </c>
      <c r="D53" s="187"/>
      <c r="E53" s="187"/>
      <c r="F53" s="187"/>
      <c r="G53" s="187"/>
      <c r="H53" s="187"/>
      <c r="I53" s="1101">
        <v>1343.3243536087937</v>
      </c>
      <c r="J53" s="1101">
        <v>1387.4408765975329</v>
      </c>
      <c r="K53" s="1097">
        <v>1520.5</v>
      </c>
      <c r="L53" s="1102">
        <v>1562.4646594455205</v>
      </c>
      <c r="M53" s="961">
        <v>29.2</v>
      </c>
      <c r="N53" s="961">
        <v>25.6</v>
      </c>
      <c r="O53" s="957"/>
      <c r="P53" s="870"/>
      <c r="Q53" s="1039"/>
      <c r="R53" s="1039"/>
      <c r="S53" s="1039"/>
      <c r="T53" s="266"/>
      <c r="U53" s="266"/>
      <c r="V53" s="266"/>
      <c r="W53" s="266"/>
      <c r="X53" s="266"/>
      <c r="Y53" s="266"/>
      <c r="Z53" s="266"/>
      <c r="AA53" s="266"/>
      <c r="AB53" s="266"/>
      <c r="AC53" s="266"/>
      <c r="AE53" s="266"/>
      <c r="AF53" s="266"/>
      <c r="AG53" s="266"/>
    </row>
    <row r="54" spans="1:33" ht="13.5" customHeight="1" x14ac:dyDescent="0.2">
      <c r="A54" s="131"/>
      <c r="B54" s="238"/>
      <c r="C54" s="95" t="s">
        <v>110</v>
      </c>
      <c r="D54" s="187"/>
      <c r="E54" s="187"/>
      <c r="F54" s="187"/>
      <c r="G54" s="187"/>
      <c r="H54" s="187"/>
      <c r="I54" s="1101">
        <v>956.99450534874563</v>
      </c>
      <c r="J54" s="1101">
        <v>958.11337483641512</v>
      </c>
      <c r="K54" s="1097">
        <v>1063.67</v>
      </c>
      <c r="L54" s="1102">
        <v>1075.899221118055</v>
      </c>
      <c r="M54" s="961">
        <v>30.2</v>
      </c>
      <c r="N54" s="961">
        <v>31.2</v>
      </c>
      <c r="O54" s="957"/>
      <c r="P54" s="870"/>
      <c r="Q54" s="1039"/>
      <c r="R54" s="1039"/>
      <c r="S54" s="1039"/>
      <c r="T54" s="266"/>
      <c r="U54" s="266"/>
      <c r="V54" s="266"/>
      <c r="W54" s="266"/>
      <c r="X54" s="266"/>
      <c r="Y54" s="266"/>
      <c r="Z54" s="266"/>
      <c r="AA54" s="266"/>
      <c r="AB54" s="266"/>
      <c r="AC54" s="266"/>
      <c r="AE54" s="266"/>
      <c r="AF54" s="266"/>
      <c r="AG54" s="266"/>
    </row>
    <row r="55" spans="1:33" ht="13.5" customHeight="1" x14ac:dyDescent="0.2">
      <c r="A55" s="131"/>
      <c r="B55" s="238"/>
      <c r="C55" s="185" t="s">
        <v>484</v>
      </c>
      <c r="D55" s="133"/>
      <c r="E55" s="134"/>
      <c r="F55" s="184"/>
      <c r="G55" s="184"/>
      <c r="H55" s="146"/>
      <c r="I55" s="1107"/>
      <c r="J55" s="1107"/>
      <c r="K55" s="1107"/>
      <c r="L55" s="1107"/>
      <c r="M55" s="1107"/>
      <c r="N55" s="1107"/>
      <c r="O55" s="1107"/>
      <c r="P55" s="131"/>
      <c r="Q55" s="1039"/>
      <c r="R55" s="1039"/>
      <c r="S55" s="1039"/>
      <c r="T55" s="266"/>
      <c r="U55" s="266"/>
    </row>
    <row r="56" spans="1:33" ht="13.5" customHeight="1" x14ac:dyDescent="0.2">
      <c r="A56" s="131"/>
      <c r="B56" s="238"/>
      <c r="C56" s="1609" t="s">
        <v>496</v>
      </c>
      <c r="D56" s="1609"/>
      <c r="E56" s="1609"/>
      <c r="F56" s="1609"/>
      <c r="G56" s="1609"/>
      <c r="H56" s="1609"/>
      <c r="I56" s="1609"/>
      <c r="J56" s="1609"/>
      <c r="K56" s="1609"/>
      <c r="L56" s="1609"/>
      <c r="M56" s="1609"/>
      <c r="N56" s="1609"/>
      <c r="O56" s="1609"/>
      <c r="P56" s="131"/>
      <c r="Q56" s="1039"/>
      <c r="S56" s="266"/>
      <c r="T56" s="266"/>
      <c r="U56" s="266"/>
    </row>
    <row r="57" spans="1:33" ht="13.5" customHeight="1" x14ac:dyDescent="0.2">
      <c r="A57" s="131"/>
      <c r="B57" s="242">
        <v>14</v>
      </c>
      <c r="C57" s="1598">
        <v>43132</v>
      </c>
      <c r="D57" s="1598"/>
      <c r="E57" s="133"/>
      <c r="F57" s="133"/>
      <c r="G57" s="133"/>
      <c r="H57" s="133"/>
      <c r="I57" s="133"/>
      <c r="J57" s="133"/>
      <c r="K57" s="133"/>
      <c r="L57" s="133"/>
      <c r="M57" s="133"/>
      <c r="N57" s="133"/>
      <c r="P57" s="131"/>
    </row>
    <row r="60" spans="1:33" x14ac:dyDescent="0.2">
      <c r="Z60" s="132">
        <v>1</v>
      </c>
    </row>
  </sheetData>
  <mergeCells count="18">
    <mergeCell ref="L1:O1"/>
    <mergeCell ref="C5:D6"/>
    <mergeCell ref="C13:D14"/>
    <mergeCell ref="K14:L14"/>
    <mergeCell ref="I14:J14"/>
    <mergeCell ref="M14:N14"/>
    <mergeCell ref="C29:F29"/>
    <mergeCell ref="C57:D57"/>
    <mergeCell ref="C33:N33"/>
    <mergeCell ref="C34:D35"/>
    <mergeCell ref="I35:J35"/>
    <mergeCell ref="K35:L35"/>
    <mergeCell ref="M35:N35"/>
    <mergeCell ref="G32:H32"/>
    <mergeCell ref="I32:J32"/>
    <mergeCell ref="K32:L32"/>
    <mergeCell ref="M32:N32"/>
    <mergeCell ref="C56:O56"/>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3">
    <tabColor theme="7"/>
  </sheetPr>
  <dimension ref="A1:K49"/>
  <sheetViews>
    <sheetView zoomScaleNormal="100" workbookViewId="0"/>
  </sheetViews>
  <sheetFormatPr defaultRowHeight="12.75" x14ac:dyDescent="0.2"/>
  <cols>
    <col min="1" max="1" width="1" style="92" customWidth="1"/>
    <col min="2" max="2" width="2.5703125" style="92" customWidth="1"/>
    <col min="3" max="3" width="2.28515625" style="92" customWidth="1"/>
    <col min="4" max="4" width="39.140625" style="92" customWidth="1"/>
    <col min="5" max="5" width="10.42578125" style="92" customWidth="1"/>
    <col min="6" max="7" width="10.28515625" style="92" customWidth="1"/>
    <col min="8" max="8" width="10.42578125" style="92" customWidth="1"/>
    <col min="9" max="9" width="10.28515625" style="92" customWidth="1"/>
    <col min="10" max="10" width="2.5703125" style="92" customWidth="1"/>
    <col min="11" max="11" width="1" style="92" customWidth="1"/>
    <col min="12" max="16384" width="9.140625" style="92"/>
  </cols>
  <sheetData>
    <row r="1" spans="1:11" ht="13.5" customHeight="1" x14ac:dyDescent="0.2">
      <c r="A1" s="2"/>
      <c r="B1" s="1629" t="s">
        <v>312</v>
      </c>
      <c r="C1" s="1629"/>
      <c r="D1" s="1629"/>
      <c r="E1" s="216"/>
      <c r="F1" s="216"/>
      <c r="G1" s="216"/>
      <c r="H1" s="216"/>
      <c r="I1" s="216"/>
      <c r="J1" s="257"/>
      <c r="K1" s="2"/>
    </row>
    <row r="2" spans="1:11" ht="6" customHeight="1" x14ac:dyDescent="0.2">
      <c r="A2" s="2"/>
      <c r="B2" s="1557"/>
      <c r="C2" s="1557"/>
      <c r="D2" s="1557"/>
      <c r="E2" s="4"/>
      <c r="F2" s="4"/>
      <c r="G2" s="4"/>
      <c r="H2" s="4"/>
      <c r="I2" s="4"/>
      <c r="J2" s="526"/>
      <c r="K2" s="2"/>
    </row>
    <row r="3" spans="1:11" ht="13.5" customHeight="1" thickBot="1" x14ac:dyDescent="0.25">
      <c r="A3" s="2"/>
      <c r="B3" s="4"/>
      <c r="C3" s="4"/>
      <c r="D3" s="4"/>
      <c r="E3" s="709"/>
      <c r="F3" s="709"/>
      <c r="G3" s="709"/>
      <c r="H3" s="709"/>
      <c r="I3" s="709" t="s">
        <v>70</v>
      </c>
      <c r="J3" s="213"/>
      <c r="K3" s="2"/>
    </row>
    <row r="4" spans="1:11" s="7" customFormat="1" ht="13.5" customHeight="1" thickBot="1" x14ac:dyDescent="0.25">
      <c r="A4" s="6"/>
      <c r="B4" s="14"/>
      <c r="C4" s="1622" t="s">
        <v>339</v>
      </c>
      <c r="D4" s="1623"/>
      <c r="E4" s="1623"/>
      <c r="F4" s="1623"/>
      <c r="G4" s="1623"/>
      <c r="H4" s="1623"/>
      <c r="I4" s="1624"/>
      <c r="J4" s="213"/>
      <c r="K4" s="6"/>
    </row>
    <row r="5" spans="1:11" ht="4.5" customHeight="1" x14ac:dyDescent="0.2">
      <c r="A5" s="2"/>
      <c r="B5" s="4"/>
      <c r="C5" s="1625" t="s">
        <v>85</v>
      </c>
      <c r="D5" s="1626"/>
      <c r="E5" s="711"/>
      <c r="F5" s="711"/>
      <c r="G5" s="711"/>
      <c r="H5" s="711"/>
      <c r="I5" s="711"/>
      <c r="J5" s="213"/>
      <c r="K5" s="2"/>
    </row>
    <row r="6" spans="1:11" ht="15.75" customHeight="1" x14ac:dyDescent="0.2">
      <c r="A6" s="2"/>
      <c r="B6" s="4"/>
      <c r="C6" s="1625"/>
      <c r="D6" s="1626"/>
      <c r="E6" s="1619" t="s">
        <v>338</v>
      </c>
      <c r="F6" s="1619"/>
      <c r="G6" s="1619"/>
      <c r="H6" s="1619"/>
      <c r="I6" s="1619"/>
      <c r="J6" s="213"/>
      <c r="K6" s="2"/>
    </row>
    <row r="7" spans="1:11" ht="13.5" customHeight="1" x14ac:dyDescent="0.2">
      <c r="A7" s="2"/>
      <c r="B7" s="4"/>
      <c r="C7" s="1626"/>
      <c r="D7" s="1626"/>
      <c r="E7" s="1225">
        <v>2016</v>
      </c>
      <c r="F7" s="1627">
        <v>2017</v>
      </c>
      <c r="G7" s="1628"/>
      <c r="H7" s="1628"/>
      <c r="I7" s="1628"/>
      <c r="J7" s="213"/>
      <c r="K7" s="2"/>
    </row>
    <row r="8" spans="1:11" ht="13.5" customHeight="1" x14ac:dyDescent="0.2">
      <c r="A8" s="2"/>
      <c r="B8" s="4"/>
      <c r="C8" s="528"/>
      <c r="D8" s="528"/>
      <c r="E8" s="1044" t="s">
        <v>96</v>
      </c>
      <c r="F8" s="1225" t="s">
        <v>93</v>
      </c>
      <c r="G8" s="1225" t="s">
        <v>102</v>
      </c>
      <c r="H8" s="1225" t="s">
        <v>99</v>
      </c>
      <c r="I8" s="1044" t="s">
        <v>96</v>
      </c>
      <c r="J8" s="213"/>
      <c r="K8" s="2"/>
    </row>
    <row r="9" spans="1:11" s="531" customFormat="1" ht="23.25" customHeight="1" x14ac:dyDescent="0.2">
      <c r="A9" s="529"/>
      <c r="B9" s="530"/>
      <c r="C9" s="1620" t="s">
        <v>68</v>
      </c>
      <c r="D9" s="1620"/>
      <c r="E9" s="988">
        <v>5.2</v>
      </c>
      <c r="F9" s="988">
        <v>5.3</v>
      </c>
      <c r="G9" s="988">
        <v>5.2</v>
      </c>
      <c r="H9" s="988">
        <v>5.3</v>
      </c>
      <c r="I9" s="988">
        <v>5.3</v>
      </c>
      <c r="J9" s="591"/>
      <c r="K9" s="529"/>
    </row>
    <row r="10" spans="1:11" ht="18.75" customHeight="1" x14ac:dyDescent="0.2">
      <c r="A10" s="2"/>
      <c r="B10" s="4"/>
      <c r="C10" s="200" t="s">
        <v>320</v>
      </c>
      <c r="D10" s="13"/>
      <c r="E10" s="989">
        <v>10.77</v>
      </c>
      <c r="F10" s="989">
        <v>10.9</v>
      </c>
      <c r="G10" s="989">
        <v>10.5</v>
      </c>
      <c r="H10" s="989">
        <v>10.8</v>
      </c>
      <c r="I10" s="989">
        <v>10.8</v>
      </c>
      <c r="J10" s="591"/>
      <c r="K10" s="2"/>
    </row>
    <row r="11" spans="1:11" ht="18.75" customHeight="1" x14ac:dyDescent="0.2">
      <c r="A11" s="2"/>
      <c r="B11" s="4"/>
      <c r="C11" s="200" t="s">
        <v>248</v>
      </c>
      <c r="D11" s="22"/>
      <c r="E11" s="989">
        <v>7.07</v>
      </c>
      <c r="F11" s="989">
        <v>7.2</v>
      </c>
      <c r="G11" s="989">
        <v>7.1</v>
      </c>
      <c r="H11" s="989">
        <v>7.1</v>
      </c>
      <c r="I11" s="989">
        <v>7.2</v>
      </c>
      <c r="J11" s="591"/>
      <c r="K11" s="2"/>
    </row>
    <row r="12" spans="1:11" ht="18.75" customHeight="1" x14ac:dyDescent="0.2">
      <c r="A12" s="2"/>
      <c r="B12" s="4"/>
      <c r="C12" s="200" t="s">
        <v>249</v>
      </c>
      <c r="D12" s="22"/>
      <c r="E12" s="989">
        <v>4.28</v>
      </c>
      <c r="F12" s="989">
        <v>4.3</v>
      </c>
      <c r="G12" s="989">
        <v>4.3</v>
      </c>
      <c r="H12" s="989">
        <v>4.4000000000000004</v>
      </c>
      <c r="I12" s="989">
        <v>4.4000000000000004</v>
      </c>
      <c r="J12" s="591"/>
      <c r="K12" s="2"/>
    </row>
    <row r="13" spans="1:11" ht="18.75" customHeight="1" x14ac:dyDescent="0.2">
      <c r="A13" s="2"/>
      <c r="B13" s="4"/>
      <c r="C13" s="200" t="s">
        <v>84</v>
      </c>
      <c r="D13" s="13"/>
      <c r="E13" s="989">
        <v>4.2699999999999996</v>
      </c>
      <c r="F13" s="989">
        <v>4.3</v>
      </c>
      <c r="G13" s="989">
        <v>4.3</v>
      </c>
      <c r="H13" s="989">
        <v>4.4000000000000004</v>
      </c>
      <c r="I13" s="989">
        <v>4.3</v>
      </c>
      <c r="J13" s="527"/>
      <c r="K13" s="2"/>
    </row>
    <row r="14" spans="1:11" ht="18.75" customHeight="1" x14ac:dyDescent="0.2">
      <c r="A14" s="2"/>
      <c r="B14" s="4"/>
      <c r="C14" s="200" t="s">
        <v>250</v>
      </c>
      <c r="D14" s="22"/>
      <c r="E14" s="989">
        <v>4.46</v>
      </c>
      <c r="F14" s="989">
        <v>4.5</v>
      </c>
      <c r="G14" s="989">
        <v>4.4000000000000004</v>
      </c>
      <c r="H14" s="989">
        <v>4.5999999999999996</v>
      </c>
      <c r="I14" s="989">
        <v>4.5999999999999996</v>
      </c>
      <c r="J14" s="527"/>
      <c r="K14" s="2"/>
    </row>
    <row r="15" spans="1:11" ht="18.75" customHeight="1" x14ac:dyDescent="0.2">
      <c r="A15" s="2"/>
      <c r="B15" s="4"/>
      <c r="C15" s="200" t="s">
        <v>83</v>
      </c>
      <c r="D15" s="22"/>
      <c r="E15" s="989">
        <v>4.28</v>
      </c>
      <c r="F15" s="989">
        <v>4.4000000000000004</v>
      </c>
      <c r="G15" s="989">
        <v>4.3</v>
      </c>
      <c r="H15" s="989">
        <v>4.5</v>
      </c>
      <c r="I15" s="989">
        <v>4.5</v>
      </c>
      <c r="J15" s="527"/>
      <c r="K15" s="2"/>
    </row>
    <row r="16" spans="1:11" ht="18.75" customHeight="1" x14ac:dyDescent="0.2">
      <c r="A16" s="2"/>
      <c r="B16" s="4"/>
      <c r="C16" s="200" t="s">
        <v>251</v>
      </c>
      <c r="D16" s="22"/>
      <c r="E16" s="989">
        <v>4.3099999999999996</v>
      </c>
      <c r="F16" s="989">
        <v>4.4000000000000004</v>
      </c>
      <c r="G16" s="989">
        <v>4.4000000000000004</v>
      </c>
      <c r="H16" s="989">
        <v>4.5</v>
      </c>
      <c r="I16" s="989">
        <v>4.5</v>
      </c>
      <c r="J16" s="527"/>
      <c r="K16" s="2"/>
    </row>
    <row r="17" spans="1:11" ht="18.75" customHeight="1" x14ac:dyDescent="0.2">
      <c r="A17" s="2"/>
      <c r="B17" s="4"/>
      <c r="C17" s="200" t="s">
        <v>82</v>
      </c>
      <c r="D17" s="22"/>
      <c r="E17" s="989">
        <v>4.37</v>
      </c>
      <c r="F17" s="989">
        <v>4.4000000000000004</v>
      </c>
      <c r="G17" s="989">
        <v>4.4000000000000004</v>
      </c>
      <c r="H17" s="989">
        <v>4.4000000000000004</v>
      </c>
      <c r="I17" s="989">
        <v>4.4000000000000004</v>
      </c>
      <c r="J17" s="527"/>
      <c r="K17" s="2"/>
    </row>
    <row r="18" spans="1:11" ht="18.75" customHeight="1" x14ac:dyDescent="0.2">
      <c r="A18" s="2"/>
      <c r="B18" s="4"/>
      <c r="C18" s="200" t="s">
        <v>81</v>
      </c>
      <c r="D18" s="22"/>
      <c r="E18" s="989">
        <v>4.78</v>
      </c>
      <c r="F18" s="989">
        <v>4.9000000000000004</v>
      </c>
      <c r="G18" s="989">
        <v>4.9000000000000004</v>
      </c>
      <c r="H18" s="989">
        <v>4.9000000000000004</v>
      </c>
      <c r="I18" s="989">
        <v>4.9000000000000004</v>
      </c>
      <c r="J18" s="527"/>
      <c r="K18" s="2"/>
    </row>
    <row r="19" spans="1:11" ht="18.75" customHeight="1" x14ac:dyDescent="0.2">
      <c r="A19" s="2"/>
      <c r="B19" s="4"/>
      <c r="C19" s="200" t="s">
        <v>252</v>
      </c>
      <c r="D19" s="22"/>
      <c r="E19" s="989">
        <v>4.3</v>
      </c>
      <c r="F19" s="989">
        <v>4.4000000000000004</v>
      </c>
      <c r="G19" s="989">
        <v>4.4000000000000004</v>
      </c>
      <c r="H19" s="989">
        <v>4.5</v>
      </c>
      <c r="I19" s="989">
        <v>4.5</v>
      </c>
      <c r="J19" s="527"/>
      <c r="K19" s="2"/>
    </row>
    <row r="20" spans="1:11" ht="18.75" customHeight="1" x14ac:dyDescent="0.2">
      <c r="A20" s="2"/>
      <c r="B20" s="4"/>
      <c r="C20" s="200" t="s">
        <v>80</v>
      </c>
      <c r="D20" s="13"/>
      <c r="E20" s="989">
        <v>5.12</v>
      </c>
      <c r="F20" s="989">
        <v>5</v>
      </c>
      <c r="G20" s="989">
        <v>5</v>
      </c>
      <c r="H20" s="989">
        <v>5.2</v>
      </c>
      <c r="I20" s="989">
        <v>5.2</v>
      </c>
      <c r="J20" s="527"/>
      <c r="K20" s="2"/>
    </row>
    <row r="21" spans="1:11" ht="18.75" customHeight="1" x14ac:dyDescent="0.2">
      <c r="A21" s="2"/>
      <c r="B21" s="4"/>
      <c r="C21" s="200" t="s">
        <v>253</v>
      </c>
      <c r="D21" s="22"/>
      <c r="E21" s="989">
        <v>5.09</v>
      </c>
      <c r="F21" s="989">
        <v>5.0999999999999996</v>
      </c>
      <c r="G21" s="989">
        <v>5.2</v>
      </c>
      <c r="H21" s="989">
        <v>5.2</v>
      </c>
      <c r="I21" s="989">
        <v>5.2</v>
      </c>
      <c r="J21" s="527"/>
      <c r="K21" s="2"/>
    </row>
    <row r="22" spans="1:11" ht="18.75" customHeight="1" x14ac:dyDescent="0.2">
      <c r="A22" s="2"/>
      <c r="B22" s="4"/>
      <c r="C22" s="200" t="s">
        <v>254</v>
      </c>
      <c r="D22" s="22"/>
      <c r="E22" s="989">
        <v>4.8499999999999996</v>
      </c>
      <c r="F22" s="989">
        <v>4.9000000000000004</v>
      </c>
      <c r="G22" s="989">
        <v>4.8</v>
      </c>
      <c r="H22" s="989">
        <v>4.9000000000000004</v>
      </c>
      <c r="I22" s="989">
        <v>4.9000000000000004</v>
      </c>
      <c r="J22" s="527"/>
      <c r="K22" s="2"/>
    </row>
    <row r="23" spans="1:11" ht="18.75" customHeight="1" x14ac:dyDescent="0.2">
      <c r="A23" s="2"/>
      <c r="B23" s="4"/>
      <c r="C23" s="200" t="s">
        <v>326</v>
      </c>
      <c r="D23" s="22"/>
      <c r="E23" s="989">
        <v>4.7</v>
      </c>
      <c r="F23" s="989">
        <v>4.7</v>
      </c>
      <c r="G23" s="989">
        <v>4.7</v>
      </c>
      <c r="H23" s="989">
        <v>4.8</v>
      </c>
      <c r="I23" s="989">
        <v>4.8</v>
      </c>
      <c r="J23" s="527"/>
      <c r="K23" s="2"/>
    </row>
    <row r="24" spans="1:11" ht="18.75" customHeight="1" x14ac:dyDescent="0.2">
      <c r="A24" s="2"/>
      <c r="B24" s="4"/>
      <c r="C24" s="200" t="s">
        <v>327</v>
      </c>
      <c r="D24" s="22"/>
      <c r="E24" s="989">
        <v>4.1399999999999997</v>
      </c>
      <c r="F24" s="989">
        <v>4.2</v>
      </c>
      <c r="G24" s="989">
        <v>4.2</v>
      </c>
      <c r="H24" s="989">
        <v>4.3</v>
      </c>
      <c r="I24" s="989">
        <v>4.3</v>
      </c>
      <c r="J24" s="527"/>
      <c r="K24" s="2"/>
    </row>
    <row r="25" spans="1:11" ht="24" customHeight="1" thickBot="1" x14ac:dyDescent="0.25">
      <c r="A25" s="2"/>
      <c r="B25" s="4"/>
      <c r="C25" s="712"/>
      <c r="D25" s="712"/>
      <c r="E25" s="532"/>
      <c r="F25" s="532"/>
      <c r="G25" s="532"/>
      <c r="H25" s="532"/>
      <c r="I25" s="532"/>
      <c r="J25" s="527"/>
      <c r="K25" s="2"/>
    </row>
    <row r="26" spans="1:11" s="7" customFormat="1" ht="13.5" customHeight="1" thickBot="1" x14ac:dyDescent="0.25">
      <c r="A26" s="6"/>
      <c r="B26" s="14"/>
      <c r="C26" s="1622" t="s">
        <v>340</v>
      </c>
      <c r="D26" s="1623"/>
      <c r="E26" s="1623"/>
      <c r="F26" s="1623"/>
      <c r="G26" s="1623"/>
      <c r="H26" s="1623"/>
      <c r="I26" s="1624"/>
      <c r="J26" s="527"/>
      <c r="K26" s="6"/>
    </row>
    <row r="27" spans="1:11" ht="4.5" customHeight="1" x14ac:dyDescent="0.2">
      <c r="A27" s="2"/>
      <c r="B27" s="4"/>
      <c r="C27" s="1625" t="s">
        <v>85</v>
      </c>
      <c r="D27" s="1626"/>
      <c r="E27" s="712"/>
      <c r="F27" s="712"/>
      <c r="G27" s="712"/>
      <c r="H27" s="712"/>
      <c r="I27" s="712"/>
      <c r="J27" s="527"/>
      <c r="K27" s="2"/>
    </row>
    <row r="28" spans="1:11" ht="15.75" customHeight="1" x14ac:dyDescent="0.2">
      <c r="A28" s="2"/>
      <c r="B28" s="4"/>
      <c r="C28" s="1625"/>
      <c r="D28" s="1626"/>
      <c r="E28" s="1619" t="s">
        <v>346</v>
      </c>
      <c r="F28" s="1619"/>
      <c r="G28" s="1619"/>
      <c r="H28" s="1619"/>
      <c r="I28" s="1619"/>
      <c r="J28" s="213"/>
      <c r="K28" s="2"/>
    </row>
    <row r="29" spans="1:11" ht="13.5" customHeight="1" x14ac:dyDescent="0.2">
      <c r="A29" s="2"/>
      <c r="B29" s="4"/>
      <c r="C29" s="1626"/>
      <c r="D29" s="1626"/>
      <c r="E29" s="1225">
        <v>2016</v>
      </c>
      <c r="F29" s="1627">
        <v>2017</v>
      </c>
      <c r="G29" s="1628"/>
      <c r="H29" s="1628"/>
      <c r="I29" s="1628"/>
      <c r="J29" s="213"/>
      <c r="K29" s="2"/>
    </row>
    <row r="30" spans="1:11" ht="13.5" customHeight="1" x14ac:dyDescent="0.2">
      <c r="A30" s="2"/>
      <c r="B30" s="4"/>
      <c r="C30" s="528"/>
      <c r="D30" s="528"/>
      <c r="E30" s="1044" t="s">
        <v>96</v>
      </c>
      <c r="F30" s="1225" t="s">
        <v>93</v>
      </c>
      <c r="G30" s="1225" t="s">
        <v>102</v>
      </c>
      <c r="H30" s="1225" t="s">
        <v>99</v>
      </c>
      <c r="I30" s="1044" t="s">
        <v>96</v>
      </c>
      <c r="J30" s="213"/>
      <c r="K30" s="2"/>
    </row>
    <row r="31" spans="1:11" s="531" customFormat="1" ht="23.25" customHeight="1" x14ac:dyDescent="0.2">
      <c r="A31" s="529"/>
      <c r="B31" s="530"/>
      <c r="C31" s="1620" t="s">
        <v>68</v>
      </c>
      <c r="D31" s="1620"/>
      <c r="E31" s="986">
        <v>900.77</v>
      </c>
      <c r="F31" s="986">
        <v>914.1</v>
      </c>
      <c r="G31" s="986">
        <v>906</v>
      </c>
      <c r="H31" s="986">
        <v>923.8</v>
      </c>
      <c r="I31" s="986">
        <v>924.7</v>
      </c>
      <c r="J31" s="591"/>
      <c r="K31" s="529"/>
    </row>
    <row r="32" spans="1:11" ht="18.75" customHeight="1" x14ac:dyDescent="0.2">
      <c r="A32" s="2"/>
      <c r="B32" s="4"/>
      <c r="C32" s="200" t="s">
        <v>320</v>
      </c>
      <c r="D32" s="13"/>
      <c r="E32" s="987">
        <v>1849.69</v>
      </c>
      <c r="F32" s="987">
        <v>1867.1</v>
      </c>
      <c r="G32" s="987">
        <v>1809.6</v>
      </c>
      <c r="H32" s="987">
        <v>1855.4</v>
      </c>
      <c r="I32" s="987">
        <v>1857.2</v>
      </c>
      <c r="J32" s="591"/>
      <c r="K32" s="2"/>
    </row>
    <row r="33" spans="1:11" ht="18.75" customHeight="1" x14ac:dyDescent="0.2">
      <c r="A33" s="2"/>
      <c r="B33" s="4"/>
      <c r="C33" s="200" t="s">
        <v>248</v>
      </c>
      <c r="D33" s="22"/>
      <c r="E33" s="987">
        <v>1225.3399999999999</v>
      </c>
      <c r="F33" s="987">
        <v>1240.7</v>
      </c>
      <c r="G33" s="987">
        <v>1225.2</v>
      </c>
      <c r="H33" s="987">
        <v>1234.9000000000001</v>
      </c>
      <c r="I33" s="987">
        <v>1249.4000000000001</v>
      </c>
      <c r="J33" s="591"/>
      <c r="K33" s="2"/>
    </row>
    <row r="34" spans="1:11" ht="18.75" customHeight="1" x14ac:dyDescent="0.2">
      <c r="A34" s="2"/>
      <c r="B34" s="4"/>
      <c r="C34" s="200" t="s">
        <v>249</v>
      </c>
      <c r="D34" s="22"/>
      <c r="E34" s="987">
        <v>741.11</v>
      </c>
      <c r="F34" s="987">
        <v>752.1</v>
      </c>
      <c r="G34" s="987">
        <v>747.9</v>
      </c>
      <c r="H34" s="987">
        <v>769.7</v>
      </c>
      <c r="I34" s="987">
        <v>766.8</v>
      </c>
      <c r="J34" s="591"/>
      <c r="K34" s="2"/>
    </row>
    <row r="35" spans="1:11" ht="18.75" customHeight="1" x14ac:dyDescent="0.2">
      <c r="A35" s="2"/>
      <c r="B35" s="4"/>
      <c r="C35" s="200" t="s">
        <v>84</v>
      </c>
      <c r="D35" s="13"/>
      <c r="E35" s="987">
        <v>739.3</v>
      </c>
      <c r="F35" s="987">
        <v>753</v>
      </c>
      <c r="G35" s="987">
        <v>749.9</v>
      </c>
      <c r="H35" s="987">
        <v>764.7</v>
      </c>
      <c r="I35" s="987">
        <v>752.4</v>
      </c>
      <c r="J35" s="527"/>
      <c r="K35" s="2"/>
    </row>
    <row r="36" spans="1:11" ht="18.75" customHeight="1" x14ac:dyDescent="0.2">
      <c r="A36" s="2"/>
      <c r="B36" s="4"/>
      <c r="C36" s="200" t="s">
        <v>250</v>
      </c>
      <c r="D36" s="22"/>
      <c r="E36" s="987">
        <v>771.28</v>
      </c>
      <c r="F36" s="987">
        <v>779.5</v>
      </c>
      <c r="G36" s="987">
        <v>770.2</v>
      </c>
      <c r="H36" s="987">
        <v>801.3</v>
      </c>
      <c r="I36" s="987">
        <v>798.9</v>
      </c>
      <c r="J36" s="527"/>
      <c r="K36" s="2"/>
    </row>
    <row r="37" spans="1:11" ht="18.75" customHeight="1" x14ac:dyDescent="0.2">
      <c r="A37" s="2"/>
      <c r="B37" s="4"/>
      <c r="C37" s="200" t="s">
        <v>83</v>
      </c>
      <c r="D37" s="22"/>
      <c r="E37" s="987">
        <v>742.2</v>
      </c>
      <c r="F37" s="987">
        <v>758.5</v>
      </c>
      <c r="G37" s="987">
        <v>751.2</v>
      </c>
      <c r="H37" s="987">
        <v>775</v>
      </c>
      <c r="I37" s="987">
        <v>784.9</v>
      </c>
      <c r="J37" s="527"/>
      <c r="K37" s="2"/>
    </row>
    <row r="38" spans="1:11" ht="18.75" customHeight="1" x14ac:dyDescent="0.2">
      <c r="A38" s="2"/>
      <c r="B38" s="4"/>
      <c r="C38" s="200" t="s">
        <v>251</v>
      </c>
      <c r="D38" s="22"/>
      <c r="E38" s="987">
        <v>747.9</v>
      </c>
      <c r="F38" s="987">
        <v>765.9</v>
      </c>
      <c r="G38" s="987">
        <v>770.3</v>
      </c>
      <c r="H38" s="987">
        <v>777.6</v>
      </c>
      <c r="I38" s="987">
        <v>775.2</v>
      </c>
      <c r="J38" s="527"/>
      <c r="K38" s="2"/>
    </row>
    <row r="39" spans="1:11" ht="18.75" customHeight="1" x14ac:dyDescent="0.2">
      <c r="A39" s="2"/>
      <c r="B39" s="4"/>
      <c r="C39" s="200" t="s">
        <v>82</v>
      </c>
      <c r="D39" s="22"/>
      <c r="E39" s="987">
        <v>756.25</v>
      </c>
      <c r="F39" s="987">
        <v>765.5</v>
      </c>
      <c r="G39" s="987">
        <v>763.8</v>
      </c>
      <c r="H39" s="987">
        <v>762</v>
      </c>
      <c r="I39" s="987">
        <v>765.2</v>
      </c>
      <c r="J39" s="527"/>
      <c r="K39" s="2"/>
    </row>
    <row r="40" spans="1:11" ht="18.75" customHeight="1" x14ac:dyDescent="0.2">
      <c r="A40" s="2"/>
      <c r="B40" s="4"/>
      <c r="C40" s="200" t="s">
        <v>81</v>
      </c>
      <c r="D40" s="22"/>
      <c r="E40" s="987">
        <v>829.34</v>
      </c>
      <c r="F40" s="987">
        <v>855</v>
      </c>
      <c r="G40" s="987">
        <v>847.7</v>
      </c>
      <c r="H40" s="987">
        <v>853</v>
      </c>
      <c r="I40" s="987">
        <v>844.1</v>
      </c>
      <c r="J40" s="527"/>
      <c r="K40" s="2"/>
    </row>
    <row r="41" spans="1:11" ht="18.75" customHeight="1" x14ac:dyDescent="0.2">
      <c r="A41" s="2"/>
      <c r="B41" s="4"/>
      <c r="C41" s="200" t="s">
        <v>252</v>
      </c>
      <c r="D41" s="22"/>
      <c r="E41" s="987">
        <v>745.1</v>
      </c>
      <c r="F41" s="987">
        <v>766.7</v>
      </c>
      <c r="G41" s="987">
        <v>759.5</v>
      </c>
      <c r="H41" s="987">
        <v>770.7</v>
      </c>
      <c r="I41" s="987">
        <v>773.8</v>
      </c>
      <c r="J41" s="527"/>
      <c r="K41" s="2"/>
    </row>
    <row r="42" spans="1:11" ht="18.75" customHeight="1" x14ac:dyDescent="0.2">
      <c r="A42" s="2"/>
      <c r="B42" s="4"/>
      <c r="C42" s="200" t="s">
        <v>80</v>
      </c>
      <c r="D42" s="13"/>
      <c r="E42" s="987">
        <v>886.55</v>
      </c>
      <c r="F42" s="987">
        <v>872.2</v>
      </c>
      <c r="G42" s="987">
        <v>870.9</v>
      </c>
      <c r="H42" s="987">
        <v>896.1</v>
      </c>
      <c r="I42" s="987">
        <v>905</v>
      </c>
      <c r="J42" s="527"/>
      <c r="K42" s="2"/>
    </row>
    <row r="43" spans="1:11" ht="18.75" customHeight="1" x14ac:dyDescent="0.2">
      <c r="A43" s="2"/>
      <c r="B43" s="4"/>
      <c r="C43" s="200" t="s">
        <v>253</v>
      </c>
      <c r="D43" s="22"/>
      <c r="E43" s="987">
        <v>881.58</v>
      </c>
      <c r="F43" s="987">
        <v>890.4</v>
      </c>
      <c r="G43" s="987">
        <v>901.2</v>
      </c>
      <c r="H43" s="987">
        <v>902.6</v>
      </c>
      <c r="I43" s="987">
        <v>896.7</v>
      </c>
      <c r="J43" s="527"/>
      <c r="K43" s="2"/>
    </row>
    <row r="44" spans="1:11" ht="18.75" customHeight="1" x14ac:dyDescent="0.2">
      <c r="A44" s="2"/>
      <c r="B44" s="4"/>
      <c r="C44" s="200" t="s">
        <v>254</v>
      </c>
      <c r="D44" s="22"/>
      <c r="E44" s="987">
        <v>840.46</v>
      </c>
      <c r="F44" s="987">
        <v>840.7</v>
      </c>
      <c r="G44" s="987">
        <v>836.5</v>
      </c>
      <c r="H44" s="987">
        <v>847.5</v>
      </c>
      <c r="I44" s="987">
        <v>851.3</v>
      </c>
      <c r="J44" s="527"/>
      <c r="K44" s="2"/>
    </row>
    <row r="45" spans="1:11" ht="18.75" customHeight="1" x14ac:dyDescent="0.2">
      <c r="A45" s="2"/>
      <c r="B45" s="4"/>
      <c r="C45" s="200" t="s">
        <v>326</v>
      </c>
      <c r="D45" s="22"/>
      <c r="E45" s="987">
        <v>814.85</v>
      </c>
      <c r="F45" s="987">
        <v>822.9</v>
      </c>
      <c r="G45" s="987">
        <v>820.3</v>
      </c>
      <c r="H45" s="987">
        <v>826.6</v>
      </c>
      <c r="I45" s="987">
        <v>832.7</v>
      </c>
      <c r="J45" s="527"/>
      <c r="K45" s="2"/>
    </row>
    <row r="46" spans="1:11" ht="18.75" customHeight="1" x14ac:dyDescent="0.2">
      <c r="A46" s="2"/>
      <c r="B46" s="4"/>
      <c r="C46" s="200" t="s">
        <v>327</v>
      </c>
      <c r="D46" s="22"/>
      <c r="E46" s="987">
        <v>716.58</v>
      </c>
      <c r="F46" s="987">
        <v>731.8</v>
      </c>
      <c r="G46" s="987">
        <v>733.3</v>
      </c>
      <c r="H46" s="987">
        <v>747.8</v>
      </c>
      <c r="I46" s="987">
        <v>743.1</v>
      </c>
      <c r="J46" s="527"/>
      <c r="K46" s="2"/>
    </row>
    <row r="47" spans="1:11" s="533" customFormat="1" ht="13.5" customHeight="1" x14ac:dyDescent="0.2">
      <c r="A47" s="708"/>
      <c r="B47" s="708"/>
      <c r="C47" s="1621" t="s">
        <v>497</v>
      </c>
      <c r="D47" s="1621"/>
      <c r="E47" s="1621"/>
      <c r="F47" s="1621"/>
      <c r="G47" s="1621"/>
      <c r="H47" s="1621"/>
      <c r="I47" s="1621"/>
      <c r="J47" s="592"/>
      <c r="K47" s="708"/>
    </row>
    <row r="48" spans="1:11" ht="13.5" customHeight="1" x14ac:dyDescent="0.2">
      <c r="A48" s="2"/>
      <c r="B48" s="4"/>
      <c r="C48" s="42" t="s">
        <v>425</v>
      </c>
      <c r="D48" s="711"/>
      <c r="E48" s="711"/>
      <c r="G48" s="1080"/>
      <c r="H48" s="711"/>
      <c r="I48" s="711"/>
      <c r="J48" s="527"/>
      <c r="K48" s="2"/>
    </row>
    <row r="49" spans="1:11" ht="13.5" customHeight="1" x14ac:dyDescent="0.2">
      <c r="A49" s="2"/>
      <c r="B49" s="2"/>
      <c r="C49" s="2"/>
      <c r="D49" s="708"/>
      <c r="E49" s="4"/>
      <c r="F49" s="4"/>
      <c r="G49" s="4"/>
      <c r="H49" s="1618">
        <v>43132</v>
      </c>
      <c r="I49" s="1618"/>
      <c r="J49" s="256">
        <v>15</v>
      </c>
      <c r="K49" s="2"/>
    </row>
  </sheetData>
  <mergeCells count="14">
    <mergeCell ref="B1:D1"/>
    <mergeCell ref="B2:D2"/>
    <mergeCell ref="C4:I4"/>
    <mergeCell ref="C5:D7"/>
    <mergeCell ref="E6:I6"/>
    <mergeCell ref="F7:I7"/>
    <mergeCell ref="H49:I49"/>
    <mergeCell ref="E28:I28"/>
    <mergeCell ref="C31:D31"/>
    <mergeCell ref="C47:I47"/>
    <mergeCell ref="C9:D9"/>
    <mergeCell ref="C26:I26"/>
    <mergeCell ref="C27:D29"/>
    <mergeCell ref="F29:I29"/>
  </mergeCells>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5">
    <tabColor theme="7"/>
  </sheetPr>
  <dimension ref="A1:AH80"/>
  <sheetViews>
    <sheetView zoomScale="125" zoomScaleNormal="125" workbookViewId="0"/>
  </sheetViews>
  <sheetFormatPr defaultRowHeight="12.75" x14ac:dyDescent="0.2"/>
  <cols>
    <col min="1" max="1" width="1" style="408" customWidth="1"/>
    <col min="2" max="2" width="2.5703125" style="408" customWidth="1"/>
    <col min="3" max="3" width="2.28515625" style="408" customWidth="1"/>
    <col min="4" max="4" width="26" style="465" customWidth="1"/>
    <col min="5" max="5" width="4.28515625" style="465" customWidth="1"/>
    <col min="6" max="6" width="4.85546875" style="465" customWidth="1"/>
    <col min="7" max="7" width="4.28515625" style="408" customWidth="1"/>
    <col min="8" max="8" width="5.85546875" style="408" customWidth="1"/>
    <col min="9" max="9" width="5.42578125" style="408" customWidth="1"/>
    <col min="10" max="10" width="5.28515625" style="408" customWidth="1"/>
    <col min="11" max="11" width="5.7109375" style="408" customWidth="1"/>
    <col min="12" max="13" width="5.140625" style="408" customWidth="1"/>
    <col min="14" max="16" width="4.85546875" style="408" customWidth="1"/>
    <col min="17" max="17" width="5" style="408" customWidth="1"/>
    <col min="18" max="18" width="2.5703125" style="408" customWidth="1"/>
    <col min="19" max="19" width="1" style="408" customWidth="1"/>
    <col min="20" max="20" width="9.42578125" style="408" customWidth="1"/>
    <col min="21" max="21" width="7.5703125" style="969" bestFit="1" customWidth="1"/>
    <col min="22" max="22" width="6.5703125" style="408" bestFit="1" customWidth="1"/>
    <col min="23" max="23" width="5.5703125" style="408" customWidth="1"/>
    <col min="24" max="16384" width="9.140625" style="408"/>
  </cols>
  <sheetData>
    <row r="1" spans="1:34" ht="13.5" customHeight="1" x14ac:dyDescent="0.2">
      <c r="A1" s="403"/>
      <c r="B1" s="465"/>
      <c r="C1" s="1646" t="s">
        <v>34</v>
      </c>
      <c r="D1" s="1646"/>
      <c r="E1" s="1646"/>
      <c r="F1" s="1646"/>
      <c r="G1" s="413"/>
      <c r="H1" s="413"/>
      <c r="I1" s="413"/>
      <c r="J1" s="1653" t="s">
        <v>407</v>
      </c>
      <c r="K1" s="1653"/>
      <c r="L1" s="1653"/>
      <c r="M1" s="1653"/>
      <c r="N1" s="1653"/>
      <c r="O1" s="1653"/>
      <c r="P1" s="1653"/>
      <c r="Q1" s="595"/>
      <c r="R1" s="595"/>
      <c r="S1" s="403"/>
    </row>
    <row r="2" spans="1:34" ht="6" customHeight="1" x14ac:dyDescent="0.2">
      <c r="A2" s="594"/>
      <c r="B2" s="521"/>
      <c r="C2" s="938"/>
      <c r="D2" s="998"/>
      <c r="E2" s="454"/>
      <c r="F2" s="454"/>
      <c r="G2" s="454"/>
      <c r="H2" s="454"/>
      <c r="I2" s="454"/>
      <c r="J2" s="454"/>
      <c r="K2" s="454"/>
      <c r="L2" s="454"/>
      <c r="M2" s="454"/>
      <c r="N2" s="454"/>
      <c r="O2" s="454"/>
      <c r="P2" s="454"/>
      <c r="Q2" s="454"/>
      <c r="R2" s="413"/>
      <c r="S2" s="413"/>
    </row>
    <row r="3" spans="1:34" ht="11.25" customHeight="1" thickBot="1" x14ac:dyDescent="0.25">
      <c r="A3" s="403"/>
      <c r="B3" s="466"/>
      <c r="C3" s="462"/>
      <c r="D3" s="462"/>
      <c r="E3" s="413"/>
      <c r="F3" s="413"/>
      <c r="G3" s="413"/>
      <c r="H3" s="413"/>
      <c r="I3" s="413"/>
      <c r="J3" s="750"/>
      <c r="K3" s="750"/>
      <c r="L3" s="750"/>
      <c r="M3" s="750"/>
      <c r="N3" s="750"/>
      <c r="O3" s="750"/>
      <c r="P3" s="750"/>
      <c r="Q3" s="750" t="s">
        <v>70</v>
      </c>
      <c r="R3" s="413"/>
      <c r="S3" s="413"/>
    </row>
    <row r="4" spans="1:34" ht="13.5" customHeight="1" thickBot="1" x14ac:dyDescent="0.25">
      <c r="A4" s="403"/>
      <c r="B4" s="466"/>
      <c r="C4" s="1647" t="s">
        <v>128</v>
      </c>
      <c r="D4" s="1648"/>
      <c r="E4" s="1648"/>
      <c r="F4" s="1648"/>
      <c r="G4" s="1648"/>
      <c r="H4" s="1648"/>
      <c r="I4" s="1648"/>
      <c r="J4" s="1648"/>
      <c r="K4" s="1648"/>
      <c r="L4" s="1648"/>
      <c r="M4" s="1648"/>
      <c r="N4" s="1648"/>
      <c r="O4" s="1648"/>
      <c r="P4" s="1648"/>
      <c r="Q4" s="1649"/>
      <c r="R4" s="413"/>
      <c r="S4" s="413"/>
    </row>
    <row r="5" spans="1:34" ht="3.75" customHeight="1" x14ac:dyDescent="0.2">
      <c r="A5" s="403"/>
      <c r="B5" s="466"/>
      <c r="C5" s="462"/>
      <c r="D5" s="462"/>
      <c r="E5" s="413"/>
      <c r="F5" s="413"/>
      <c r="G5" s="421"/>
      <c r="H5" s="413"/>
      <c r="I5" s="413"/>
      <c r="J5" s="477"/>
      <c r="K5" s="477"/>
      <c r="L5" s="477"/>
      <c r="M5" s="477"/>
      <c r="N5" s="477"/>
      <c r="O5" s="477"/>
      <c r="P5" s="477"/>
      <c r="Q5" s="477"/>
      <c r="R5" s="413"/>
      <c r="S5" s="413"/>
    </row>
    <row r="6" spans="1:34" ht="13.5" customHeight="1" x14ac:dyDescent="0.2">
      <c r="A6" s="403"/>
      <c r="B6" s="466"/>
      <c r="C6" s="1640" t="s">
        <v>127</v>
      </c>
      <c r="D6" s="1641"/>
      <c r="E6" s="1641"/>
      <c r="F6" s="1641"/>
      <c r="G6" s="1641"/>
      <c r="H6" s="1641"/>
      <c r="I6" s="1641"/>
      <c r="J6" s="1641"/>
      <c r="K6" s="1641"/>
      <c r="L6" s="1641"/>
      <c r="M6" s="1641"/>
      <c r="N6" s="1641"/>
      <c r="O6" s="1641"/>
      <c r="P6" s="1641"/>
      <c r="Q6" s="1642"/>
      <c r="R6" s="413"/>
      <c r="S6" s="413"/>
    </row>
    <row r="7" spans="1:34" ht="2.25" customHeight="1" x14ac:dyDescent="0.2">
      <c r="A7" s="403"/>
      <c r="B7" s="466"/>
      <c r="C7" s="1650" t="s">
        <v>78</v>
      </c>
      <c r="D7" s="1650"/>
      <c r="E7" s="420"/>
      <c r="F7" s="420"/>
      <c r="G7" s="1652">
        <v>2014</v>
      </c>
      <c r="H7" s="1652"/>
      <c r="I7" s="1652"/>
      <c r="J7" s="1652"/>
      <c r="K7" s="1652"/>
      <c r="L7" s="1652"/>
      <c r="M7" s="1652"/>
      <c r="N7" s="1652"/>
      <c r="O7" s="1652"/>
      <c r="P7" s="1652"/>
      <c r="Q7" s="1652"/>
      <c r="R7" s="413"/>
      <c r="S7" s="413"/>
    </row>
    <row r="8" spans="1:34" ht="11.25" customHeight="1" x14ac:dyDescent="0.2">
      <c r="A8" s="403"/>
      <c r="B8" s="466"/>
      <c r="C8" s="1651"/>
      <c r="D8" s="1651"/>
      <c r="E8" s="1644">
        <v>2017</v>
      </c>
      <c r="F8" s="1644"/>
      <c r="G8" s="1644"/>
      <c r="H8" s="1644"/>
      <c r="I8" s="1644"/>
      <c r="J8" s="1644"/>
      <c r="K8" s="1644"/>
      <c r="L8" s="1644"/>
      <c r="M8" s="1644"/>
      <c r="N8" s="1644"/>
      <c r="O8" s="1644"/>
      <c r="P8" s="1645"/>
      <c r="Q8" s="1226">
        <v>2018</v>
      </c>
      <c r="R8" s="413"/>
      <c r="S8" s="413"/>
    </row>
    <row r="9" spans="1:34" ht="11.25" customHeight="1" x14ac:dyDescent="0.2">
      <c r="A9" s="403"/>
      <c r="B9" s="466"/>
      <c r="C9" s="418"/>
      <c r="D9" s="418"/>
      <c r="E9" s="833" t="s">
        <v>479</v>
      </c>
      <c r="F9" s="834" t="s">
        <v>104</v>
      </c>
      <c r="G9" s="1005" t="s">
        <v>103</v>
      </c>
      <c r="H9" s="834" t="s">
        <v>102</v>
      </c>
      <c r="I9" s="834" t="s">
        <v>101</v>
      </c>
      <c r="J9" s="834" t="s">
        <v>100</v>
      </c>
      <c r="K9" s="1005" t="s">
        <v>99</v>
      </c>
      <c r="L9" s="834" t="s">
        <v>98</v>
      </c>
      <c r="M9" s="834" t="s">
        <v>97</v>
      </c>
      <c r="N9" s="834" t="s">
        <v>96</v>
      </c>
      <c r="O9" s="834" t="s">
        <v>95</v>
      </c>
      <c r="P9" s="834" t="s">
        <v>94</v>
      </c>
      <c r="Q9" s="834" t="s">
        <v>93</v>
      </c>
      <c r="R9" s="523"/>
      <c r="S9" s="413"/>
    </row>
    <row r="10" spans="1:34" s="482" customFormat="1" ht="16.5" customHeight="1" x14ac:dyDescent="0.2">
      <c r="A10" s="478"/>
      <c r="B10" s="479"/>
      <c r="C10" s="1570" t="s">
        <v>105</v>
      </c>
      <c r="D10" s="1570"/>
      <c r="E10" s="480">
        <f>SUM(E11:E17)</f>
        <v>11</v>
      </c>
      <c r="F10" s="480">
        <f t="shared" ref="F10" si="0">SUM(F11:F17)</f>
        <v>26</v>
      </c>
      <c r="G10" s="480">
        <f>SUM(G11:G17)</f>
        <v>24</v>
      </c>
      <c r="H10" s="480">
        <f>SUM(H11:H17)</f>
        <v>19</v>
      </c>
      <c r="I10" s="480">
        <v>23</v>
      </c>
      <c r="J10" s="480">
        <f t="shared" ref="J10:Q10" si="1">SUM(J11:J17)</f>
        <v>48</v>
      </c>
      <c r="K10" s="480">
        <f t="shared" si="1"/>
        <v>31</v>
      </c>
      <c r="L10" s="480">
        <f t="shared" si="1"/>
        <v>26</v>
      </c>
      <c r="M10" s="480">
        <f t="shared" si="1"/>
        <v>21</v>
      </c>
      <c r="N10" s="480">
        <f t="shared" si="1"/>
        <v>36</v>
      </c>
      <c r="O10" s="480">
        <f t="shared" si="1"/>
        <v>36</v>
      </c>
      <c r="P10" s="480">
        <f t="shared" si="1"/>
        <v>10</v>
      </c>
      <c r="Q10" s="480">
        <f t="shared" si="1"/>
        <v>14</v>
      </c>
      <c r="R10" s="480"/>
      <c r="S10" s="481"/>
      <c r="T10" s="846"/>
      <c r="U10" s="970"/>
      <c r="V10" s="970"/>
      <c r="W10" s="970"/>
      <c r="X10" s="970"/>
      <c r="Y10" s="970"/>
      <c r="Z10" s="970"/>
      <c r="AA10" s="970"/>
      <c r="AB10" s="970"/>
      <c r="AC10" s="970"/>
      <c r="AD10" s="970"/>
      <c r="AE10" s="970"/>
      <c r="AF10" s="970"/>
      <c r="AG10" s="970"/>
      <c r="AH10" s="970"/>
    </row>
    <row r="11" spans="1:34" s="486" customFormat="1" ht="10.5" customHeight="1" x14ac:dyDescent="0.2">
      <c r="A11" s="483"/>
      <c r="B11" s="484"/>
      <c r="C11" s="937"/>
      <c r="D11" s="570" t="s">
        <v>241</v>
      </c>
      <c r="E11" s="999">
        <v>1</v>
      </c>
      <c r="F11" s="999">
        <v>4</v>
      </c>
      <c r="G11" s="999">
        <v>8</v>
      </c>
      <c r="H11" s="999">
        <v>11</v>
      </c>
      <c r="I11" s="999">
        <v>4</v>
      </c>
      <c r="J11" s="999">
        <v>18</v>
      </c>
      <c r="K11" s="999">
        <v>11</v>
      </c>
      <c r="L11" s="999">
        <v>11</v>
      </c>
      <c r="M11" s="999">
        <v>5</v>
      </c>
      <c r="N11" s="999">
        <v>10</v>
      </c>
      <c r="O11" s="999">
        <v>5</v>
      </c>
      <c r="P11" s="999">
        <v>3</v>
      </c>
      <c r="Q11" s="999">
        <v>1</v>
      </c>
      <c r="R11" s="523"/>
      <c r="S11" s="462"/>
      <c r="T11" s="862"/>
      <c r="U11" s="970"/>
      <c r="V11" s="846"/>
      <c r="W11" s="939"/>
    </row>
    <row r="12" spans="1:34" s="486" customFormat="1" ht="10.5" customHeight="1" x14ac:dyDescent="0.2">
      <c r="A12" s="483"/>
      <c r="B12" s="484"/>
      <c r="C12" s="937"/>
      <c r="D12" s="570" t="s">
        <v>242</v>
      </c>
      <c r="E12" s="999" t="s">
        <v>9</v>
      </c>
      <c r="F12" s="999">
        <v>4</v>
      </c>
      <c r="G12" s="999">
        <v>1</v>
      </c>
      <c r="H12" s="999" t="s">
        <v>9</v>
      </c>
      <c r="I12" s="999">
        <v>4</v>
      </c>
      <c r="J12" s="999">
        <v>2</v>
      </c>
      <c r="K12" s="999">
        <v>1</v>
      </c>
      <c r="L12" s="999">
        <v>3</v>
      </c>
      <c r="M12" s="999">
        <v>4</v>
      </c>
      <c r="N12" s="999">
        <v>2</v>
      </c>
      <c r="O12" s="999" t="s">
        <v>9</v>
      </c>
      <c r="P12" s="999" t="s">
        <v>9</v>
      </c>
      <c r="Q12" s="999">
        <v>1</v>
      </c>
      <c r="R12" s="523"/>
      <c r="S12" s="462"/>
      <c r="U12" s="970"/>
      <c r="V12" s="846"/>
      <c r="W12" s="939"/>
    </row>
    <row r="13" spans="1:34" s="952" customFormat="1" ht="10.5" customHeight="1" x14ac:dyDescent="0.2">
      <c r="A13" s="993"/>
      <c r="B13" s="994"/>
      <c r="C13" s="991"/>
      <c r="D13" s="570" t="s">
        <v>243</v>
      </c>
      <c r="E13" s="999">
        <v>5</v>
      </c>
      <c r="F13" s="999">
        <v>8</v>
      </c>
      <c r="G13" s="999">
        <v>2</v>
      </c>
      <c r="H13" s="999">
        <v>6</v>
      </c>
      <c r="I13" s="999">
        <v>13</v>
      </c>
      <c r="J13" s="999">
        <v>18</v>
      </c>
      <c r="K13" s="999">
        <v>10</v>
      </c>
      <c r="L13" s="999">
        <v>9</v>
      </c>
      <c r="M13" s="999">
        <v>5</v>
      </c>
      <c r="N13" s="999">
        <v>9</v>
      </c>
      <c r="O13" s="999">
        <v>8</v>
      </c>
      <c r="P13" s="999">
        <v>3</v>
      </c>
      <c r="Q13" s="999">
        <v>7</v>
      </c>
      <c r="R13" s="771"/>
      <c r="S13" s="995"/>
      <c r="U13" s="970"/>
      <c r="V13" s="846"/>
      <c r="W13" s="996"/>
    </row>
    <row r="14" spans="1:34" s="486" customFormat="1" ht="12" customHeight="1" x14ac:dyDescent="0.2">
      <c r="A14" s="483"/>
      <c r="B14" s="484"/>
      <c r="C14" s="937"/>
      <c r="D14" s="570" t="s">
        <v>244</v>
      </c>
      <c r="E14" s="999" t="s">
        <v>9</v>
      </c>
      <c r="F14" s="999" t="s">
        <v>9</v>
      </c>
      <c r="G14" s="999">
        <v>1</v>
      </c>
      <c r="H14" s="999">
        <v>1</v>
      </c>
      <c r="I14" s="999">
        <v>2</v>
      </c>
      <c r="J14" s="999">
        <v>8</v>
      </c>
      <c r="K14" s="999">
        <v>1</v>
      </c>
      <c r="L14" s="999">
        <v>2</v>
      </c>
      <c r="M14" s="999">
        <v>1</v>
      </c>
      <c r="N14" s="999" t="s">
        <v>9</v>
      </c>
      <c r="O14" s="999">
        <v>2</v>
      </c>
      <c r="P14" s="999" t="s">
        <v>9</v>
      </c>
      <c r="Q14" s="999">
        <v>1</v>
      </c>
      <c r="R14" s="485"/>
      <c r="S14" s="462"/>
      <c r="U14" s="970"/>
      <c r="V14" s="846"/>
    </row>
    <row r="15" spans="1:34" s="486" customFormat="1" ht="10.5" customHeight="1" x14ac:dyDescent="0.2">
      <c r="A15" s="483"/>
      <c r="B15" s="484"/>
      <c r="C15" s="937"/>
      <c r="D15" s="570" t="s">
        <v>245</v>
      </c>
      <c r="E15" s="999" t="s">
        <v>9</v>
      </c>
      <c r="F15" s="999" t="s">
        <v>9</v>
      </c>
      <c r="G15" s="999" t="s">
        <v>9</v>
      </c>
      <c r="H15" s="999" t="s">
        <v>9</v>
      </c>
      <c r="I15" s="999" t="s">
        <v>9</v>
      </c>
      <c r="J15" s="999" t="s">
        <v>9</v>
      </c>
      <c r="K15" s="999" t="s">
        <v>9</v>
      </c>
      <c r="L15" s="999" t="s">
        <v>9</v>
      </c>
      <c r="M15" s="999" t="s">
        <v>9</v>
      </c>
      <c r="N15" s="999" t="s">
        <v>9</v>
      </c>
      <c r="O15" s="999" t="s">
        <v>9</v>
      </c>
      <c r="P15" s="999" t="s">
        <v>9</v>
      </c>
      <c r="Q15" s="999" t="s">
        <v>9</v>
      </c>
      <c r="R15" s="485"/>
      <c r="S15" s="462"/>
      <c r="T15" s="862"/>
      <c r="U15" s="970"/>
      <c r="V15" s="846"/>
    </row>
    <row r="16" spans="1:34" s="486" customFormat="1" ht="10.5" customHeight="1" x14ac:dyDescent="0.2">
      <c r="A16" s="483"/>
      <c r="B16" s="484"/>
      <c r="C16" s="937"/>
      <c r="D16" s="570" t="s">
        <v>246</v>
      </c>
      <c r="E16" s="999" t="s">
        <v>9</v>
      </c>
      <c r="F16" s="999" t="s">
        <v>9</v>
      </c>
      <c r="G16" s="999" t="s">
        <v>9</v>
      </c>
      <c r="H16" s="999" t="s">
        <v>9</v>
      </c>
      <c r="I16" s="999" t="s">
        <v>9</v>
      </c>
      <c r="J16" s="999" t="s">
        <v>9</v>
      </c>
      <c r="K16" s="999" t="s">
        <v>9</v>
      </c>
      <c r="L16" s="999" t="s">
        <v>9</v>
      </c>
      <c r="M16" s="999" t="s">
        <v>9</v>
      </c>
      <c r="N16" s="999" t="s">
        <v>9</v>
      </c>
      <c r="O16" s="999" t="s">
        <v>9</v>
      </c>
      <c r="P16" s="999" t="s">
        <v>9</v>
      </c>
      <c r="Q16" s="999" t="s">
        <v>9</v>
      </c>
      <c r="R16" s="485"/>
      <c r="S16" s="462"/>
      <c r="U16" s="970"/>
      <c r="V16" s="846"/>
    </row>
    <row r="17" spans="1:22" s="486" customFormat="1" ht="12" customHeight="1" x14ac:dyDescent="0.2">
      <c r="A17" s="483"/>
      <c r="B17" s="484"/>
      <c r="C17" s="937"/>
      <c r="D17" s="487" t="s">
        <v>247</v>
      </c>
      <c r="E17" s="999">
        <v>5</v>
      </c>
      <c r="F17" s="999">
        <v>10</v>
      </c>
      <c r="G17" s="999">
        <v>12</v>
      </c>
      <c r="H17" s="999">
        <v>1</v>
      </c>
      <c r="I17" s="999">
        <v>1</v>
      </c>
      <c r="J17" s="999">
        <v>2</v>
      </c>
      <c r="K17" s="999">
        <v>8</v>
      </c>
      <c r="L17" s="999">
        <v>1</v>
      </c>
      <c r="M17" s="999">
        <v>6</v>
      </c>
      <c r="N17" s="999">
        <v>15</v>
      </c>
      <c r="O17" s="999">
        <v>21</v>
      </c>
      <c r="P17" s="999">
        <v>4</v>
      </c>
      <c r="Q17" s="999">
        <v>4</v>
      </c>
      <c r="R17" s="485"/>
      <c r="S17" s="462"/>
      <c r="T17" s="862"/>
      <c r="U17" s="970"/>
      <c r="V17" s="846"/>
    </row>
    <row r="18" spans="1:22" s="482" customFormat="1" ht="14.25" customHeight="1" x14ac:dyDescent="0.2">
      <c r="A18" s="488"/>
      <c r="B18" s="489"/>
      <c r="C18" s="935" t="s">
        <v>295</v>
      </c>
      <c r="D18" s="490"/>
      <c r="E18" s="480">
        <v>5</v>
      </c>
      <c r="F18" s="480" t="s">
        <v>477</v>
      </c>
      <c r="G18" s="480">
        <v>7</v>
      </c>
      <c r="H18" s="480">
        <v>16</v>
      </c>
      <c r="I18" s="480">
        <v>18</v>
      </c>
      <c r="J18" s="480">
        <v>23</v>
      </c>
      <c r="K18" s="480">
        <v>16</v>
      </c>
      <c r="L18" s="480">
        <v>12</v>
      </c>
      <c r="M18" s="480">
        <v>12</v>
      </c>
      <c r="N18" s="480">
        <f>21-8</f>
        <v>13</v>
      </c>
      <c r="O18" s="480">
        <v>5</v>
      </c>
      <c r="P18" s="480">
        <v>6</v>
      </c>
      <c r="Q18" s="480">
        <v>5</v>
      </c>
      <c r="R18" s="485"/>
      <c r="S18" s="462"/>
      <c r="T18" s="862"/>
      <c r="U18" s="970"/>
    </row>
    <row r="19" spans="1:22" s="494" customFormat="1" ht="14.25" customHeight="1" x14ac:dyDescent="0.2">
      <c r="A19" s="491"/>
      <c r="B19" s="492"/>
      <c r="C19" s="935" t="s">
        <v>296</v>
      </c>
      <c r="D19" s="997"/>
      <c r="E19" s="493">
        <v>6441</v>
      </c>
      <c r="F19" s="493">
        <v>11171</v>
      </c>
      <c r="G19" s="493">
        <v>3689</v>
      </c>
      <c r="H19" s="493">
        <v>107944</v>
      </c>
      <c r="I19" s="493">
        <v>45829</v>
      </c>
      <c r="J19" s="493">
        <f t="shared" ref="J19:K19" si="2">SUM(J21:J41)</f>
        <v>59273</v>
      </c>
      <c r="K19" s="493">
        <f t="shared" si="2"/>
        <v>144149</v>
      </c>
      <c r="L19" s="493">
        <f>SUM(L21:L41)</f>
        <v>65184</v>
      </c>
      <c r="M19" s="493">
        <f>SUM(M21:M41)</f>
        <v>94975</v>
      </c>
      <c r="N19" s="493">
        <f>SUM(N21:N41)</f>
        <v>77143</v>
      </c>
      <c r="O19" s="493">
        <f>SUM(O21:O41)</f>
        <v>16768</v>
      </c>
      <c r="P19" s="493">
        <v>206</v>
      </c>
      <c r="Q19" s="493">
        <v>6973</v>
      </c>
      <c r="R19" s="485"/>
      <c r="S19" s="462"/>
      <c r="T19" s="862"/>
      <c r="U19" s="970"/>
      <c r="V19" s="971"/>
    </row>
    <row r="20" spans="1:22" ht="9.75" customHeight="1" x14ac:dyDescent="0.2">
      <c r="A20" s="403"/>
      <c r="B20" s="466"/>
      <c r="C20" s="1630" t="s">
        <v>126</v>
      </c>
      <c r="D20" s="1630"/>
      <c r="E20" s="999" t="s">
        <v>9</v>
      </c>
      <c r="F20" s="999" t="s">
        <v>9</v>
      </c>
      <c r="G20" s="999" t="s">
        <v>9</v>
      </c>
      <c r="H20" s="999" t="s">
        <v>9</v>
      </c>
      <c r="I20" s="999">
        <v>341</v>
      </c>
      <c r="J20" s="999" t="s">
        <v>9</v>
      </c>
      <c r="K20" s="999" t="s">
        <v>9</v>
      </c>
      <c r="L20" s="999" t="s">
        <v>9</v>
      </c>
      <c r="M20" s="999" t="s">
        <v>9</v>
      </c>
      <c r="N20" s="999" t="s">
        <v>9</v>
      </c>
      <c r="O20" s="999" t="s">
        <v>9</v>
      </c>
      <c r="P20" s="999" t="s">
        <v>9</v>
      </c>
      <c r="Q20" s="999"/>
      <c r="R20" s="485"/>
      <c r="S20" s="462"/>
      <c r="T20" s="486"/>
      <c r="U20" s="970"/>
      <c r="V20" s="971"/>
    </row>
    <row r="21" spans="1:22" ht="9.75" customHeight="1" x14ac:dyDescent="0.2">
      <c r="A21" s="403"/>
      <c r="B21" s="466"/>
      <c r="C21" s="1630" t="s">
        <v>125</v>
      </c>
      <c r="D21" s="1630"/>
      <c r="E21" s="999" t="s">
        <v>9</v>
      </c>
      <c r="F21" s="999" t="s">
        <v>9</v>
      </c>
      <c r="G21" s="999" t="s">
        <v>9</v>
      </c>
      <c r="H21" s="999" t="s">
        <v>9</v>
      </c>
      <c r="I21" s="999" t="s">
        <v>9</v>
      </c>
      <c r="J21" s="999" t="s">
        <v>9</v>
      </c>
      <c r="K21" s="999" t="s">
        <v>9</v>
      </c>
      <c r="L21" s="999" t="s">
        <v>9</v>
      </c>
      <c r="M21" s="999" t="s">
        <v>9</v>
      </c>
      <c r="N21" s="999" t="s">
        <v>9</v>
      </c>
      <c r="O21" s="999" t="s">
        <v>9</v>
      </c>
      <c r="P21" s="999" t="s">
        <v>9</v>
      </c>
      <c r="Q21" s="999"/>
      <c r="R21" s="523"/>
      <c r="S21" s="413"/>
      <c r="T21" s="459"/>
      <c r="V21" s="459"/>
    </row>
    <row r="22" spans="1:22" ht="9.75" customHeight="1" x14ac:dyDescent="0.2">
      <c r="A22" s="403"/>
      <c r="B22" s="466"/>
      <c r="C22" s="1630" t="s">
        <v>124</v>
      </c>
      <c r="D22" s="1630"/>
      <c r="E22" s="999" t="s">
        <v>9</v>
      </c>
      <c r="F22" s="999">
        <v>875</v>
      </c>
      <c r="G22" s="999">
        <v>195</v>
      </c>
      <c r="H22" s="999">
        <v>87811</v>
      </c>
      <c r="I22" s="999">
        <v>35248</v>
      </c>
      <c r="J22" s="999">
        <v>52632</v>
      </c>
      <c r="K22" s="999">
        <v>13513</v>
      </c>
      <c r="L22" s="999">
        <v>13785</v>
      </c>
      <c r="M22" s="999">
        <v>10767</v>
      </c>
      <c r="N22" s="999">
        <v>5308</v>
      </c>
      <c r="O22" s="999" t="s">
        <v>9</v>
      </c>
      <c r="P22" s="999">
        <v>184</v>
      </c>
      <c r="Q22" s="999">
        <v>4</v>
      </c>
      <c r="R22" s="523"/>
      <c r="S22" s="413"/>
      <c r="T22" s="1084"/>
      <c r="U22" s="971"/>
    </row>
    <row r="23" spans="1:22" ht="9.75" customHeight="1" x14ac:dyDescent="0.2">
      <c r="A23" s="403"/>
      <c r="B23" s="466"/>
      <c r="C23" s="1630" t="s">
        <v>123</v>
      </c>
      <c r="D23" s="1630"/>
      <c r="E23" s="999" t="s">
        <v>9</v>
      </c>
      <c r="F23" s="999" t="s">
        <v>9</v>
      </c>
      <c r="G23" s="999" t="s">
        <v>9</v>
      </c>
      <c r="H23" s="999" t="s">
        <v>9</v>
      </c>
      <c r="I23" s="999" t="s">
        <v>9</v>
      </c>
      <c r="J23" s="999" t="s">
        <v>9</v>
      </c>
      <c r="K23" s="999" t="s">
        <v>9</v>
      </c>
      <c r="L23" s="999" t="s">
        <v>9</v>
      </c>
      <c r="M23" s="999">
        <v>605</v>
      </c>
      <c r="N23" s="999" t="s">
        <v>9</v>
      </c>
      <c r="O23" s="999" t="s">
        <v>9</v>
      </c>
      <c r="P23" s="999" t="s">
        <v>9</v>
      </c>
      <c r="Q23" s="999" t="s">
        <v>9</v>
      </c>
      <c r="R23" s="523"/>
      <c r="S23" s="413"/>
      <c r="T23" s="459"/>
      <c r="V23" s="459"/>
    </row>
    <row r="24" spans="1:22" ht="9.75" customHeight="1" x14ac:dyDescent="0.2">
      <c r="A24" s="403"/>
      <c r="B24" s="466"/>
      <c r="C24" s="1630" t="s">
        <v>122</v>
      </c>
      <c r="D24" s="1630"/>
      <c r="E24" s="999" t="s">
        <v>9</v>
      </c>
      <c r="F24" s="999" t="s">
        <v>9</v>
      </c>
      <c r="G24" s="999" t="s">
        <v>9</v>
      </c>
      <c r="H24" s="999" t="s">
        <v>9</v>
      </c>
      <c r="I24" s="999" t="s">
        <v>9</v>
      </c>
      <c r="J24" s="999" t="s">
        <v>9</v>
      </c>
      <c r="K24" s="999" t="s">
        <v>9</v>
      </c>
      <c r="L24" s="999" t="s">
        <v>9</v>
      </c>
      <c r="M24" s="999" t="s">
        <v>9</v>
      </c>
      <c r="N24" s="999" t="s">
        <v>9</v>
      </c>
      <c r="O24" s="999">
        <v>321</v>
      </c>
      <c r="P24" s="999" t="s">
        <v>9</v>
      </c>
      <c r="Q24" s="999" t="s">
        <v>9</v>
      </c>
      <c r="R24" s="523"/>
      <c r="S24" s="413"/>
      <c r="U24" s="971"/>
    </row>
    <row r="25" spans="1:22" ht="9.75" customHeight="1" x14ac:dyDescent="0.2">
      <c r="A25" s="403"/>
      <c r="B25" s="466"/>
      <c r="C25" s="1630" t="s">
        <v>121</v>
      </c>
      <c r="D25" s="1630"/>
      <c r="E25" s="999" t="s">
        <v>9</v>
      </c>
      <c r="F25" s="999" t="s">
        <v>9</v>
      </c>
      <c r="G25" s="999" t="s">
        <v>9</v>
      </c>
      <c r="H25" s="999" t="s">
        <v>9</v>
      </c>
      <c r="I25" s="999" t="s">
        <v>9</v>
      </c>
      <c r="J25" s="999" t="s">
        <v>9</v>
      </c>
      <c r="K25" s="999">
        <v>104734</v>
      </c>
      <c r="L25" s="999" t="s">
        <v>9</v>
      </c>
      <c r="M25" s="999" t="s">
        <v>9</v>
      </c>
      <c r="N25" s="999" t="s">
        <v>9</v>
      </c>
      <c r="O25" s="999" t="s">
        <v>9</v>
      </c>
      <c r="P25" s="999" t="s">
        <v>9</v>
      </c>
      <c r="Q25" s="999" t="s">
        <v>9</v>
      </c>
      <c r="R25" s="523"/>
      <c r="S25" s="413"/>
      <c r="T25" s="459"/>
      <c r="U25" s="971"/>
    </row>
    <row r="26" spans="1:22" ht="9.75" customHeight="1" x14ac:dyDescent="0.2">
      <c r="A26" s="403"/>
      <c r="B26" s="466"/>
      <c r="C26" s="1630" t="s">
        <v>120</v>
      </c>
      <c r="D26" s="1630"/>
      <c r="E26" s="999">
        <v>5121</v>
      </c>
      <c r="F26" s="999">
        <v>7289</v>
      </c>
      <c r="G26" s="999">
        <v>2676</v>
      </c>
      <c r="H26" s="999">
        <v>6814</v>
      </c>
      <c r="I26" s="999">
        <v>5806</v>
      </c>
      <c r="J26" s="999">
        <v>2731</v>
      </c>
      <c r="K26" s="999">
        <v>11273</v>
      </c>
      <c r="L26" s="999">
        <v>3366</v>
      </c>
      <c r="M26" s="999">
        <v>2003</v>
      </c>
      <c r="N26" s="999">
        <v>41</v>
      </c>
      <c r="O26" s="999">
        <v>1814</v>
      </c>
      <c r="P26" s="999" t="s">
        <v>9</v>
      </c>
      <c r="Q26" s="999" t="s">
        <v>9</v>
      </c>
      <c r="R26" s="523"/>
      <c r="S26" s="413"/>
      <c r="T26" s="459"/>
      <c r="U26" s="971"/>
      <c r="V26" s="459"/>
    </row>
    <row r="27" spans="1:22" ht="9.75" customHeight="1" x14ac:dyDescent="0.2">
      <c r="A27" s="403"/>
      <c r="B27" s="466"/>
      <c r="C27" s="1630" t="s">
        <v>119</v>
      </c>
      <c r="D27" s="1630"/>
      <c r="E27" s="999">
        <v>164</v>
      </c>
      <c r="F27" s="999">
        <v>2987</v>
      </c>
      <c r="G27" s="999" t="s">
        <v>9</v>
      </c>
      <c r="H27" s="999">
        <v>51</v>
      </c>
      <c r="I27" s="999">
        <v>595</v>
      </c>
      <c r="J27" s="999">
        <v>282</v>
      </c>
      <c r="K27" s="999">
        <v>13050</v>
      </c>
      <c r="L27" s="999">
        <v>96</v>
      </c>
      <c r="M27" s="999">
        <v>79</v>
      </c>
      <c r="N27" s="999">
        <v>51</v>
      </c>
      <c r="O27" s="999" t="s">
        <v>9</v>
      </c>
      <c r="P27" s="999" t="s">
        <v>9</v>
      </c>
      <c r="Q27" s="999">
        <v>1169</v>
      </c>
      <c r="R27" s="523"/>
      <c r="S27" s="413"/>
    </row>
    <row r="28" spans="1:22" ht="9.75" customHeight="1" x14ac:dyDescent="0.2">
      <c r="A28" s="403"/>
      <c r="B28" s="466"/>
      <c r="C28" s="1630" t="s">
        <v>118</v>
      </c>
      <c r="D28" s="1630"/>
      <c r="E28" s="999" t="s">
        <v>9</v>
      </c>
      <c r="F28" s="999" t="s">
        <v>9</v>
      </c>
      <c r="G28" s="999" t="s">
        <v>9</v>
      </c>
      <c r="H28" s="999">
        <v>12961</v>
      </c>
      <c r="I28" s="999">
        <v>87</v>
      </c>
      <c r="J28" s="999" t="s">
        <v>9</v>
      </c>
      <c r="K28" s="999">
        <v>82</v>
      </c>
      <c r="L28" s="999">
        <v>47937</v>
      </c>
      <c r="M28" s="999">
        <v>42444</v>
      </c>
      <c r="N28" s="999" t="s">
        <v>9</v>
      </c>
      <c r="O28" s="999" t="s">
        <v>9</v>
      </c>
      <c r="P28" s="999" t="s">
        <v>9</v>
      </c>
      <c r="Q28" s="999" t="s">
        <v>9</v>
      </c>
      <c r="R28" s="523"/>
      <c r="S28" s="413"/>
      <c r="U28" s="971"/>
    </row>
    <row r="29" spans="1:22" ht="9.75" customHeight="1" x14ac:dyDescent="0.2">
      <c r="A29" s="403"/>
      <c r="B29" s="466"/>
      <c r="C29" s="1630" t="s">
        <v>117</v>
      </c>
      <c r="D29" s="1630"/>
      <c r="E29" s="999" t="s">
        <v>9</v>
      </c>
      <c r="F29" s="999" t="s">
        <v>9</v>
      </c>
      <c r="G29" s="999" t="s">
        <v>9</v>
      </c>
      <c r="H29" s="999" t="s">
        <v>9</v>
      </c>
      <c r="I29" s="999" t="s">
        <v>9</v>
      </c>
      <c r="J29" s="999" t="s">
        <v>9</v>
      </c>
      <c r="K29" s="999" t="s">
        <v>9</v>
      </c>
      <c r="L29" s="999" t="s">
        <v>9</v>
      </c>
      <c r="M29" s="999" t="s">
        <v>9</v>
      </c>
      <c r="N29" s="999" t="s">
        <v>9</v>
      </c>
      <c r="O29" s="999" t="s">
        <v>9</v>
      </c>
      <c r="P29" s="999" t="s">
        <v>9</v>
      </c>
      <c r="Q29" s="999" t="s">
        <v>9</v>
      </c>
      <c r="R29" s="523"/>
      <c r="S29" s="413"/>
      <c r="U29" s="971"/>
    </row>
    <row r="30" spans="1:22" ht="9.75" customHeight="1" x14ac:dyDescent="0.2">
      <c r="A30" s="403"/>
      <c r="B30" s="466"/>
      <c r="C30" s="1630" t="s">
        <v>116</v>
      </c>
      <c r="D30" s="1630"/>
      <c r="E30" s="999" t="s">
        <v>9</v>
      </c>
      <c r="F30" s="999" t="s">
        <v>9</v>
      </c>
      <c r="G30" s="999" t="s">
        <v>9</v>
      </c>
      <c r="H30" s="999" t="s">
        <v>9</v>
      </c>
      <c r="I30" s="999" t="s">
        <v>9</v>
      </c>
      <c r="J30" s="999" t="s">
        <v>9</v>
      </c>
      <c r="K30" s="999" t="s">
        <v>9</v>
      </c>
      <c r="L30" s="999" t="s">
        <v>9</v>
      </c>
      <c r="M30" s="999">
        <v>1225</v>
      </c>
      <c r="N30" s="999" t="s">
        <v>9</v>
      </c>
      <c r="O30" s="999" t="s">
        <v>9</v>
      </c>
      <c r="P30" s="999">
        <v>22</v>
      </c>
      <c r="Q30" s="999">
        <v>5800</v>
      </c>
      <c r="R30" s="523"/>
      <c r="S30" s="413"/>
    </row>
    <row r="31" spans="1:22" ht="9.75" customHeight="1" x14ac:dyDescent="0.2">
      <c r="A31" s="403"/>
      <c r="B31" s="466"/>
      <c r="C31" s="1658" t="s">
        <v>431</v>
      </c>
      <c r="D31" s="1658"/>
      <c r="E31" s="999" t="s">
        <v>9</v>
      </c>
      <c r="F31" s="999" t="s">
        <v>9</v>
      </c>
      <c r="G31" s="999" t="s">
        <v>9</v>
      </c>
      <c r="H31" s="999" t="s">
        <v>9</v>
      </c>
      <c r="I31" s="999" t="s">
        <v>9</v>
      </c>
      <c r="J31" s="999" t="s">
        <v>9</v>
      </c>
      <c r="K31" s="999" t="s">
        <v>9</v>
      </c>
      <c r="L31" s="999" t="s">
        <v>9</v>
      </c>
      <c r="M31" s="999" t="s">
        <v>9</v>
      </c>
      <c r="N31" s="999" t="s">
        <v>9</v>
      </c>
      <c r="O31" s="999" t="s">
        <v>9</v>
      </c>
      <c r="P31" s="999" t="s">
        <v>9</v>
      </c>
      <c r="Q31" s="999" t="s">
        <v>9</v>
      </c>
      <c r="R31" s="495"/>
      <c r="S31" s="413"/>
    </row>
    <row r="32" spans="1:22" ht="9.75" customHeight="1" x14ac:dyDescent="0.2">
      <c r="A32" s="403"/>
      <c r="B32" s="466"/>
      <c r="C32" s="1630" t="s">
        <v>115</v>
      </c>
      <c r="D32" s="1630"/>
      <c r="E32" s="999" t="s">
        <v>9</v>
      </c>
      <c r="F32" s="999" t="s">
        <v>9</v>
      </c>
      <c r="G32" s="999" t="s">
        <v>9</v>
      </c>
      <c r="H32" s="999" t="s">
        <v>9</v>
      </c>
      <c r="I32" s="999" t="s">
        <v>9</v>
      </c>
      <c r="J32" s="999" t="s">
        <v>9</v>
      </c>
      <c r="K32" s="999">
        <v>1497</v>
      </c>
      <c r="L32" s="999" t="s">
        <v>9</v>
      </c>
      <c r="M32" s="999" t="s">
        <v>9</v>
      </c>
      <c r="N32" s="999" t="s">
        <v>9</v>
      </c>
      <c r="O32" s="999" t="s">
        <v>9</v>
      </c>
      <c r="P32" s="999" t="s">
        <v>9</v>
      </c>
      <c r="Q32" s="999" t="s">
        <v>9</v>
      </c>
      <c r="R32" s="495"/>
      <c r="S32" s="413"/>
    </row>
    <row r="33" spans="1:23" ht="9.75" customHeight="1" x14ac:dyDescent="0.2">
      <c r="A33" s="403"/>
      <c r="B33" s="466"/>
      <c r="C33" s="1630" t="s">
        <v>114</v>
      </c>
      <c r="D33" s="1630"/>
      <c r="E33" s="999" t="s">
        <v>9</v>
      </c>
      <c r="F33" s="999" t="s">
        <v>9</v>
      </c>
      <c r="G33" s="999" t="s">
        <v>9</v>
      </c>
      <c r="H33" s="999">
        <v>307</v>
      </c>
      <c r="I33" s="999" t="s">
        <v>9</v>
      </c>
      <c r="J33" s="999" t="s">
        <v>9</v>
      </c>
      <c r="K33" s="999" t="s">
        <v>9</v>
      </c>
      <c r="L33" s="999" t="s">
        <v>9</v>
      </c>
      <c r="M33" s="999" t="s">
        <v>9</v>
      </c>
      <c r="N33" s="999">
        <v>19115</v>
      </c>
      <c r="O33" s="999">
        <v>6461</v>
      </c>
      <c r="P33" s="999" t="s">
        <v>9</v>
      </c>
      <c r="Q33" s="999" t="s">
        <v>9</v>
      </c>
      <c r="R33" s="495"/>
      <c r="S33" s="413"/>
    </row>
    <row r="34" spans="1:23" ht="9.75" customHeight="1" x14ac:dyDescent="0.2">
      <c r="A34" s="403">
        <v>4661</v>
      </c>
      <c r="B34" s="466"/>
      <c r="C34" s="1657" t="s">
        <v>113</v>
      </c>
      <c r="D34" s="1657"/>
      <c r="E34" s="999" t="s">
        <v>9</v>
      </c>
      <c r="F34" s="999">
        <v>20</v>
      </c>
      <c r="G34" s="999" t="s">
        <v>9</v>
      </c>
      <c r="H34" s="999" t="s">
        <v>9</v>
      </c>
      <c r="I34" s="999" t="s">
        <v>9</v>
      </c>
      <c r="J34" s="999" t="s">
        <v>9</v>
      </c>
      <c r="K34" s="999" t="s">
        <v>9</v>
      </c>
      <c r="L34" s="999" t="s">
        <v>9</v>
      </c>
      <c r="M34" s="999" t="s">
        <v>9</v>
      </c>
      <c r="N34" s="999" t="s">
        <v>9</v>
      </c>
      <c r="O34" s="999" t="s">
        <v>9</v>
      </c>
      <c r="P34" s="999" t="s">
        <v>9</v>
      </c>
      <c r="Q34" s="999" t="s">
        <v>9</v>
      </c>
      <c r="R34" s="495"/>
      <c r="S34" s="413"/>
    </row>
    <row r="35" spans="1:23" ht="9.75" customHeight="1" x14ac:dyDescent="0.2">
      <c r="A35" s="403"/>
      <c r="B35" s="466"/>
      <c r="C35" s="1630" t="s">
        <v>112</v>
      </c>
      <c r="D35" s="1630"/>
      <c r="E35" s="999" t="s">
        <v>9</v>
      </c>
      <c r="F35" s="999" t="s">
        <v>9</v>
      </c>
      <c r="G35" s="999">
        <v>818</v>
      </c>
      <c r="H35" s="999" t="s">
        <v>9</v>
      </c>
      <c r="I35" s="999" t="s">
        <v>9</v>
      </c>
      <c r="J35" s="999">
        <v>20</v>
      </c>
      <c r="K35" s="999" t="s">
        <v>9</v>
      </c>
      <c r="L35" s="999" t="s">
        <v>9</v>
      </c>
      <c r="M35" s="999" t="s">
        <v>9</v>
      </c>
      <c r="N35" s="999" t="s">
        <v>9</v>
      </c>
      <c r="O35" s="999" t="s">
        <v>9</v>
      </c>
      <c r="P35" s="999" t="s">
        <v>9</v>
      </c>
      <c r="Q35" s="999" t="s">
        <v>9</v>
      </c>
      <c r="R35" s="495"/>
      <c r="S35" s="413"/>
    </row>
    <row r="36" spans="1:23" ht="9.75" customHeight="1" x14ac:dyDescent="0.2">
      <c r="A36" s="403"/>
      <c r="B36" s="466"/>
      <c r="C36" s="1630" t="s">
        <v>111</v>
      </c>
      <c r="D36" s="1630"/>
      <c r="E36" s="999" t="s">
        <v>9</v>
      </c>
      <c r="F36" s="999" t="s">
        <v>9</v>
      </c>
      <c r="G36" s="999" t="s">
        <v>9</v>
      </c>
      <c r="H36" s="999" t="s">
        <v>9</v>
      </c>
      <c r="I36" s="999">
        <v>3752</v>
      </c>
      <c r="J36" s="999" t="s">
        <v>9</v>
      </c>
      <c r="K36" s="999" t="s">
        <v>9</v>
      </c>
      <c r="L36" s="999" t="s">
        <v>9</v>
      </c>
      <c r="M36" s="999">
        <v>37852</v>
      </c>
      <c r="N36" s="999">
        <v>52628</v>
      </c>
      <c r="O36" s="999">
        <v>7726</v>
      </c>
      <c r="P36" s="999" t="s">
        <v>9</v>
      </c>
      <c r="Q36" s="999" t="s">
        <v>9</v>
      </c>
      <c r="R36" s="495"/>
      <c r="S36" s="413"/>
    </row>
    <row r="37" spans="1:23" ht="9.75" customHeight="1" x14ac:dyDescent="0.2">
      <c r="A37" s="403"/>
      <c r="B37" s="466"/>
      <c r="C37" s="1630" t="s">
        <v>283</v>
      </c>
      <c r="D37" s="1630"/>
      <c r="E37" s="999">
        <v>639</v>
      </c>
      <c r="F37" s="999" t="s">
        <v>9</v>
      </c>
      <c r="G37" s="999" t="s">
        <v>9</v>
      </c>
      <c r="H37" s="999" t="s">
        <v>9</v>
      </c>
      <c r="I37" s="999" t="s">
        <v>9</v>
      </c>
      <c r="J37" s="999" t="s">
        <v>9</v>
      </c>
      <c r="K37" s="999" t="s">
        <v>9</v>
      </c>
      <c r="L37" s="999" t="s">
        <v>9</v>
      </c>
      <c r="M37" s="999" t="s">
        <v>9</v>
      </c>
      <c r="N37" s="999" t="s">
        <v>9</v>
      </c>
      <c r="O37" s="999" t="s">
        <v>9</v>
      </c>
      <c r="P37" s="999" t="s">
        <v>9</v>
      </c>
      <c r="Q37" s="999" t="s">
        <v>9</v>
      </c>
      <c r="R37" s="523"/>
      <c r="S37" s="413"/>
    </row>
    <row r="38" spans="1:23" ht="9.75" customHeight="1" x14ac:dyDescent="0.2">
      <c r="A38" s="403"/>
      <c r="B38" s="466"/>
      <c r="C38" s="1630" t="s">
        <v>110</v>
      </c>
      <c r="D38" s="1630"/>
      <c r="E38" s="999">
        <v>517</v>
      </c>
      <c r="F38" s="999" t="s">
        <v>9</v>
      </c>
      <c r="G38" s="999" t="s">
        <v>9</v>
      </c>
      <c r="H38" s="999" t="s">
        <v>9</v>
      </c>
      <c r="I38" s="999" t="s">
        <v>9</v>
      </c>
      <c r="J38" s="999">
        <v>3608</v>
      </c>
      <c r="K38" s="999" t="s">
        <v>9</v>
      </c>
      <c r="L38" s="999" t="s">
        <v>9</v>
      </c>
      <c r="M38" s="999" t="s">
        <v>9</v>
      </c>
      <c r="N38" s="999" t="s">
        <v>9</v>
      </c>
      <c r="O38" s="999">
        <v>446</v>
      </c>
      <c r="P38" s="999" t="s">
        <v>9</v>
      </c>
      <c r="Q38" s="999" t="s">
        <v>9</v>
      </c>
      <c r="R38" s="523"/>
      <c r="S38" s="413"/>
    </row>
    <row r="39" spans="1:23" ht="9.75" customHeight="1" x14ac:dyDescent="0.2">
      <c r="A39" s="403"/>
      <c r="B39" s="466"/>
      <c r="C39" s="1630" t="s">
        <v>109</v>
      </c>
      <c r="D39" s="1630"/>
      <c r="E39" s="999" t="s">
        <v>9</v>
      </c>
      <c r="F39" s="999" t="s">
        <v>9</v>
      </c>
      <c r="G39" s="999" t="s">
        <v>9</v>
      </c>
      <c r="H39" s="999" t="s">
        <v>9</v>
      </c>
      <c r="I39" s="999" t="s">
        <v>9</v>
      </c>
      <c r="J39" s="999" t="s">
        <v>9</v>
      </c>
      <c r="K39" s="999" t="s">
        <v>9</v>
      </c>
      <c r="L39" s="999" t="s">
        <v>9</v>
      </c>
      <c r="M39" s="999" t="s">
        <v>9</v>
      </c>
      <c r="N39" s="999" t="s">
        <v>9</v>
      </c>
      <c r="O39" s="999" t="s">
        <v>9</v>
      </c>
      <c r="P39" s="999" t="s">
        <v>9</v>
      </c>
      <c r="Q39" s="999" t="s">
        <v>9</v>
      </c>
      <c r="R39" s="523"/>
      <c r="S39" s="413"/>
    </row>
    <row r="40" spans="1:23" s="486" customFormat="1" ht="9.75" customHeight="1" x14ac:dyDescent="0.2">
      <c r="A40" s="483"/>
      <c r="B40" s="484"/>
      <c r="C40" s="1630" t="s">
        <v>108</v>
      </c>
      <c r="D40" s="1630"/>
      <c r="E40" s="999" t="s">
        <v>9</v>
      </c>
      <c r="F40" s="999" t="s">
        <v>9</v>
      </c>
      <c r="G40" s="999" t="s">
        <v>9</v>
      </c>
      <c r="H40" s="999" t="s">
        <v>9</v>
      </c>
      <c r="I40" s="999" t="s">
        <v>9</v>
      </c>
      <c r="J40" s="999" t="s">
        <v>9</v>
      </c>
      <c r="K40" s="999" t="s">
        <v>9</v>
      </c>
      <c r="L40" s="999" t="s">
        <v>9</v>
      </c>
      <c r="M40" s="999" t="s">
        <v>9</v>
      </c>
      <c r="N40" s="999" t="s">
        <v>9</v>
      </c>
      <c r="O40" s="999" t="s">
        <v>9</v>
      </c>
      <c r="P40" s="999" t="s">
        <v>9</v>
      </c>
      <c r="Q40" s="999" t="s">
        <v>9</v>
      </c>
      <c r="R40" s="523"/>
      <c r="S40" s="462"/>
      <c r="U40" s="969"/>
    </row>
    <row r="41" spans="1:23" s="486" customFormat="1" ht="9.75" customHeight="1" x14ac:dyDescent="0.2">
      <c r="A41" s="483"/>
      <c r="B41" s="484"/>
      <c r="C41" s="1631" t="s">
        <v>107</v>
      </c>
      <c r="D41" s="1631"/>
      <c r="E41" s="999" t="s">
        <v>9</v>
      </c>
      <c r="F41" s="999" t="s">
        <v>9</v>
      </c>
      <c r="G41" s="999" t="s">
        <v>9</v>
      </c>
      <c r="H41" s="999" t="s">
        <v>9</v>
      </c>
      <c r="I41" s="999" t="s">
        <v>9</v>
      </c>
      <c r="J41" s="999" t="s">
        <v>9</v>
      </c>
      <c r="K41" s="999" t="s">
        <v>9</v>
      </c>
      <c r="L41" s="999" t="s">
        <v>9</v>
      </c>
      <c r="M41" s="999" t="s">
        <v>9</v>
      </c>
      <c r="N41" s="999" t="s">
        <v>9</v>
      </c>
      <c r="O41" s="999" t="s">
        <v>9</v>
      </c>
      <c r="P41" s="999" t="s">
        <v>9</v>
      </c>
      <c r="Q41" s="999" t="s">
        <v>9</v>
      </c>
      <c r="R41" s="523"/>
      <c r="S41" s="462"/>
      <c r="U41" s="969"/>
    </row>
    <row r="42" spans="1:23" s="417" customFormat="1" ht="27" customHeight="1" x14ac:dyDescent="0.2">
      <c r="A42" s="415"/>
      <c r="B42" s="567"/>
      <c r="C42" s="1632" t="s">
        <v>478</v>
      </c>
      <c r="D42" s="1632"/>
      <c r="E42" s="1632"/>
      <c r="F42" s="1632"/>
      <c r="G42" s="1632"/>
      <c r="H42" s="1632"/>
      <c r="I42" s="1632"/>
      <c r="J42" s="1632"/>
      <c r="K42" s="1632"/>
      <c r="L42" s="1632"/>
      <c r="M42" s="1632"/>
      <c r="N42" s="1632"/>
      <c r="O42" s="1632"/>
      <c r="P42" s="1632"/>
      <c r="Q42" s="1632"/>
      <c r="R42" s="621"/>
      <c r="S42" s="416"/>
      <c r="U42" s="972"/>
    </row>
    <row r="43" spans="1:23" ht="13.5" customHeight="1" x14ac:dyDescent="0.2">
      <c r="A43" s="403"/>
      <c r="B43" s="466"/>
      <c r="C43" s="1640" t="s">
        <v>178</v>
      </c>
      <c r="D43" s="1641"/>
      <c r="E43" s="1641"/>
      <c r="F43" s="1641"/>
      <c r="G43" s="1641"/>
      <c r="H43" s="1641"/>
      <c r="I43" s="1641"/>
      <c r="J43" s="1641"/>
      <c r="K43" s="1641"/>
      <c r="L43" s="1641"/>
      <c r="M43" s="1641"/>
      <c r="N43" s="1641"/>
      <c r="O43" s="1641"/>
      <c r="P43" s="1641"/>
      <c r="Q43" s="1642"/>
      <c r="R43" s="413"/>
      <c r="S43" s="413"/>
    </row>
    <row r="44" spans="1:23" s="511" customFormat="1" ht="2.25" customHeight="1" x14ac:dyDescent="0.2">
      <c r="A44" s="508"/>
      <c r="B44" s="509"/>
      <c r="C44" s="1655" t="s">
        <v>78</v>
      </c>
      <c r="D44" s="1655"/>
      <c r="E44" s="859"/>
      <c r="F44" s="859"/>
      <c r="G44" s="859"/>
      <c r="H44" s="859"/>
      <c r="I44" s="859"/>
      <c r="J44" s="859"/>
      <c r="K44" s="859"/>
      <c r="L44" s="859"/>
      <c r="M44" s="859"/>
      <c r="N44" s="859"/>
      <c r="O44" s="859"/>
      <c r="P44" s="859"/>
      <c r="Q44" s="859"/>
      <c r="R44" s="443"/>
      <c r="S44" s="443"/>
      <c r="U44" s="969"/>
    </row>
    <row r="45" spans="1:23" ht="11.25" customHeight="1" x14ac:dyDescent="0.2">
      <c r="A45" s="403"/>
      <c r="B45" s="466"/>
      <c r="C45" s="1656"/>
      <c r="D45" s="1656"/>
      <c r="E45" s="803">
        <v>2005</v>
      </c>
      <c r="F45" s="944">
        <v>2006</v>
      </c>
      <c r="G45" s="944">
        <v>2007</v>
      </c>
      <c r="H45" s="803">
        <v>2008</v>
      </c>
      <c r="I45" s="944">
        <v>2009</v>
      </c>
      <c r="J45" s="944">
        <v>2010</v>
      </c>
      <c r="K45" s="803">
        <v>2011</v>
      </c>
      <c r="L45" s="944">
        <v>2012</v>
      </c>
      <c r="M45" s="944">
        <v>2013</v>
      </c>
      <c r="N45" s="803">
        <v>2014</v>
      </c>
      <c r="O45" s="944">
        <v>2015</v>
      </c>
      <c r="P45" s="944">
        <v>2016</v>
      </c>
      <c r="Q45" s="803">
        <v>2017</v>
      </c>
      <c r="R45" s="523"/>
      <c r="S45" s="413"/>
      <c r="T45" s="952"/>
      <c r="U45" s="973"/>
      <c r="V45" s="952"/>
      <c r="W45" s="952"/>
    </row>
    <row r="46" spans="1:23" s="949" customFormat="1" ht="11.25" customHeight="1" x14ac:dyDescent="0.2">
      <c r="A46" s="945"/>
      <c r="B46" s="946"/>
      <c r="C46" s="1639" t="s">
        <v>68</v>
      </c>
      <c r="D46" s="1639"/>
      <c r="E46" s="950">
        <v>334</v>
      </c>
      <c r="F46" s="950">
        <v>396</v>
      </c>
      <c r="G46" s="950">
        <v>343</v>
      </c>
      <c r="H46" s="950">
        <v>441</v>
      </c>
      <c r="I46" s="950">
        <v>361</v>
      </c>
      <c r="J46" s="950">
        <v>352</v>
      </c>
      <c r="K46" s="950">
        <v>200</v>
      </c>
      <c r="L46" s="950">
        <v>107</v>
      </c>
      <c r="M46" s="950">
        <v>106</v>
      </c>
      <c r="N46" s="950">
        <v>174</v>
      </c>
      <c r="O46" s="950">
        <v>182</v>
      </c>
      <c r="P46" s="950">
        <v>210</v>
      </c>
      <c r="Q46" s="950">
        <v>310</v>
      </c>
      <c r="R46" s="947"/>
      <c r="S46" s="948"/>
      <c r="T46" s="952"/>
      <c r="U46" s="992"/>
      <c r="V46" s="952"/>
      <c r="W46" s="952"/>
    </row>
    <row r="47" spans="1:23" s="949" customFormat="1" ht="11.25" customHeight="1" x14ac:dyDescent="0.2">
      <c r="A47" s="945"/>
      <c r="B47" s="946"/>
      <c r="C47" s="1643" t="s">
        <v>405</v>
      </c>
      <c r="D47" s="1639"/>
      <c r="E47" s="950">
        <v>277</v>
      </c>
      <c r="F47" s="950">
        <v>258</v>
      </c>
      <c r="G47" s="950">
        <v>268</v>
      </c>
      <c r="H47" s="950">
        <v>304</v>
      </c>
      <c r="I47" s="950">
        <v>258</v>
      </c>
      <c r="J47" s="950">
        <v>234</v>
      </c>
      <c r="K47" s="950">
        <v>182</v>
      </c>
      <c r="L47" s="950">
        <v>93</v>
      </c>
      <c r="M47" s="950">
        <v>97</v>
      </c>
      <c r="N47" s="950">
        <v>161</v>
      </c>
      <c r="O47" s="950">
        <v>145</v>
      </c>
      <c r="P47" s="950">
        <v>175</v>
      </c>
      <c r="Q47" s="950">
        <v>226</v>
      </c>
      <c r="R47" s="947"/>
      <c r="S47" s="948"/>
      <c r="T47" s="952"/>
      <c r="U47" s="973"/>
      <c r="V47" s="952"/>
      <c r="W47" s="952"/>
    </row>
    <row r="48" spans="1:23" s="486" customFormat="1" ht="10.5" customHeight="1" x14ac:dyDescent="0.2">
      <c r="A48" s="483"/>
      <c r="B48" s="484"/>
      <c r="C48" s="943"/>
      <c r="D48" s="570" t="s">
        <v>241</v>
      </c>
      <c r="E48" s="999">
        <v>151</v>
      </c>
      <c r="F48" s="999">
        <v>153</v>
      </c>
      <c r="G48" s="999">
        <v>160</v>
      </c>
      <c r="H48" s="999">
        <v>172</v>
      </c>
      <c r="I48" s="999">
        <v>142</v>
      </c>
      <c r="J48" s="999">
        <v>141</v>
      </c>
      <c r="K48" s="999">
        <v>93</v>
      </c>
      <c r="L48" s="999">
        <v>36</v>
      </c>
      <c r="M48" s="999">
        <v>27</v>
      </c>
      <c r="N48" s="999">
        <v>49</v>
      </c>
      <c r="O48" s="999">
        <v>65</v>
      </c>
      <c r="P48" s="999">
        <v>69</v>
      </c>
      <c r="Q48" s="999">
        <v>91</v>
      </c>
      <c r="R48" s="523"/>
      <c r="S48" s="462"/>
      <c r="T48" s="952"/>
      <c r="U48" s="973"/>
      <c r="V48" s="952"/>
      <c r="W48" s="952"/>
    </row>
    <row r="49" spans="1:23" s="486" customFormat="1" ht="10.5" customHeight="1" x14ac:dyDescent="0.2">
      <c r="A49" s="483"/>
      <c r="B49" s="484"/>
      <c r="C49" s="943"/>
      <c r="D49" s="570" t="s">
        <v>242</v>
      </c>
      <c r="E49" s="999">
        <v>28</v>
      </c>
      <c r="F49" s="999">
        <v>26</v>
      </c>
      <c r="G49" s="999">
        <v>27</v>
      </c>
      <c r="H49" s="999">
        <v>27</v>
      </c>
      <c r="I49" s="999">
        <v>22</v>
      </c>
      <c r="J49" s="999">
        <v>25</v>
      </c>
      <c r="K49" s="999">
        <v>22</v>
      </c>
      <c r="L49" s="999">
        <v>9</v>
      </c>
      <c r="M49" s="999">
        <v>18</v>
      </c>
      <c r="N49" s="999">
        <v>23</v>
      </c>
      <c r="O49" s="999">
        <v>20</v>
      </c>
      <c r="P49" s="999">
        <v>19</v>
      </c>
      <c r="Q49" s="999">
        <v>21</v>
      </c>
      <c r="R49" s="523"/>
      <c r="S49" s="462"/>
      <c r="T49" s="952"/>
      <c r="U49" s="973"/>
      <c r="V49" s="952"/>
      <c r="W49" s="952"/>
    </row>
    <row r="50" spans="1:23" s="486" customFormat="1" ht="10.5" customHeight="1" x14ac:dyDescent="0.2">
      <c r="A50" s="483"/>
      <c r="B50" s="484"/>
      <c r="C50" s="943"/>
      <c r="D50" s="1082" t="s">
        <v>243</v>
      </c>
      <c r="E50" s="999">
        <v>73</v>
      </c>
      <c r="F50" s="999">
        <v>65</v>
      </c>
      <c r="G50" s="999">
        <v>64</v>
      </c>
      <c r="H50" s="999">
        <v>97</v>
      </c>
      <c r="I50" s="999">
        <v>87</v>
      </c>
      <c r="J50" s="999">
        <v>64</v>
      </c>
      <c r="K50" s="999">
        <v>55</v>
      </c>
      <c r="L50" s="999">
        <v>40</v>
      </c>
      <c r="M50" s="999">
        <v>49</v>
      </c>
      <c r="N50" s="999">
        <v>80</v>
      </c>
      <c r="O50" s="999">
        <v>53</v>
      </c>
      <c r="P50" s="999">
        <v>58</v>
      </c>
      <c r="Q50" s="999">
        <v>96</v>
      </c>
      <c r="R50" s="523"/>
      <c r="S50" s="462"/>
      <c r="T50" s="952"/>
      <c r="U50" s="973"/>
      <c r="V50" s="952"/>
      <c r="W50" s="952"/>
    </row>
    <row r="51" spans="1:23" s="486" customFormat="1" ht="10.5" customHeight="1" x14ac:dyDescent="0.2">
      <c r="A51" s="483"/>
      <c r="B51" s="484"/>
      <c r="C51" s="943"/>
      <c r="D51" s="1082" t="s">
        <v>245</v>
      </c>
      <c r="E51" s="999">
        <v>1</v>
      </c>
      <c r="F51" s="999" t="s">
        <v>9</v>
      </c>
      <c r="G51" s="999" t="s">
        <v>9</v>
      </c>
      <c r="H51" s="999" t="s">
        <v>9</v>
      </c>
      <c r="I51" s="999" t="s">
        <v>9</v>
      </c>
      <c r="J51" s="999" t="s">
        <v>9</v>
      </c>
      <c r="K51" s="999" t="s">
        <v>9</v>
      </c>
      <c r="L51" s="999" t="s">
        <v>9</v>
      </c>
      <c r="M51" s="999" t="s">
        <v>9</v>
      </c>
      <c r="N51" s="999" t="s">
        <v>9</v>
      </c>
      <c r="O51" s="999" t="s">
        <v>9</v>
      </c>
      <c r="P51" s="999" t="s">
        <v>9</v>
      </c>
      <c r="Q51" s="999" t="s">
        <v>9</v>
      </c>
      <c r="R51" s="523"/>
      <c r="S51" s="462"/>
      <c r="T51" s="952"/>
      <c r="U51" s="973"/>
      <c r="V51" s="952"/>
      <c r="W51" s="952"/>
    </row>
    <row r="52" spans="1:23" s="486" customFormat="1" ht="10.5" customHeight="1" x14ac:dyDescent="0.2">
      <c r="A52" s="483"/>
      <c r="B52" s="484"/>
      <c r="C52" s="943"/>
      <c r="D52" s="570" t="s">
        <v>244</v>
      </c>
      <c r="E52" s="1000">
        <v>24</v>
      </c>
      <c r="F52" s="1000">
        <v>14</v>
      </c>
      <c r="G52" s="1000">
        <v>17</v>
      </c>
      <c r="H52" s="1000">
        <v>8</v>
      </c>
      <c r="I52" s="1000">
        <v>7</v>
      </c>
      <c r="J52" s="1000">
        <v>4</v>
      </c>
      <c r="K52" s="1000">
        <v>12</v>
      </c>
      <c r="L52" s="1000">
        <v>8</v>
      </c>
      <c r="M52" s="1000">
        <v>3</v>
      </c>
      <c r="N52" s="1000">
        <v>9</v>
      </c>
      <c r="O52" s="1000">
        <v>7</v>
      </c>
      <c r="P52" s="1000">
        <v>29</v>
      </c>
      <c r="Q52" s="1000">
        <v>18</v>
      </c>
      <c r="R52" s="523"/>
      <c r="S52" s="462"/>
      <c r="T52" s="952"/>
      <c r="U52" s="973"/>
      <c r="V52" s="952"/>
      <c r="W52" s="952"/>
    </row>
    <row r="53" spans="1:23" s="949" customFormat="1" ht="11.25" customHeight="1" x14ac:dyDescent="0.2">
      <c r="A53" s="945"/>
      <c r="B53" s="946"/>
      <c r="C53" s="1639" t="s">
        <v>406</v>
      </c>
      <c r="D53" s="1639"/>
      <c r="E53" s="950">
        <v>57</v>
      </c>
      <c r="F53" s="950">
        <v>138</v>
      </c>
      <c r="G53" s="950">
        <v>75</v>
      </c>
      <c r="H53" s="950">
        <v>137</v>
      </c>
      <c r="I53" s="950">
        <v>103</v>
      </c>
      <c r="J53" s="950">
        <v>118</v>
      </c>
      <c r="K53" s="950">
        <v>18</v>
      </c>
      <c r="L53" s="950">
        <v>14</v>
      </c>
      <c r="M53" s="950">
        <v>9</v>
      </c>
      <c r="N53" s="950">
        <v>13</v>
      </c>
      <c r="O53" s="950">
        <v>37</v>
      </c>
      <c r="P53" s="950">
        <v>35</v>
      </c>
      <c r="Q53" s="950">
        <v>84</v>
      </c>
      <c r="R53" s="947"/>
      <c r="S53" s="948"/>
      <c r="T53" s="952"/>
      <c r="U53" s="973"/>
      <c r="V53" s="952"/>
      <c r="W53" s="952"/>
    </row>
    <row r="54" spans="1:23" s="486" customFormat="1" ht="10.5" customHeight="1" x14ac:dyDescent="0.2">
      <c r="A54" s="483"/>
      <c r="B54" s="484"/>
      <c r="C54" s="1081"/>
      <c r="D54" s="1082" t="s">
        <v>473</v>
      </c>
      <c r="E54" s="999" t="s">
        <v>404</v>
      </c>
      <c r="F54" s="999" t="s">
        <v>9</v>
      </c>
      <c r="G54" s="999" t="s">
        <v>9</v>
      </c>
      <c r="H54" s="999" t="s">
        <v>9</v>
      </c>
      <c r="I54" s="999">
        <v>1</v>
      </c>
      <c r="J54" s="1000" t="s">
        <v>9</v>
      </c>
      <c r="K54" s="1000">
        <v>1</v>
      </c>
      <c r="L54" s="1000">
        <v>1</v>
      </c>
      <c r="M54" s="1000" t="s">
        <v>9</v>
      </c>
      <c r="N54" s="999" t="s">
        <v>9</v>
      </c>
      <c r="O54" s="999" t="s">
        <v>9</v>
      </c>
      <c r="P54" s="999" t="s">
        <v>9</v>
      </c>
      <c r="Q54" s="999" t="s">
        <v>9</v>
      </c>
      <c r="R54" s="523"/>
      <c r="S54" s="462"/>
      <c r="T54" s="952"/>
      <c r="U54" s="973"/>
      <c r="V54" s="952"/>
      <c r="W54" s="952"/>
    </row>
    <row r="55" spans="1:23" s="486" customFormat="1" ht="10.5" customHeight="1" x14ac:dyDescent="0.2">
      <c r="A55" s="483"/>
      <c r="B55" s="484"/>
      <c r="C55" s="943"/>
      <c r="D55" s="570" t="s">
        <v>246</v>
      </c>
      <c r="E55" s="1000">
        <v>1</v>
      </c>
      <c r="F55" s="1000">
        <v>1</v>
      </c>
      <c r="G55" s="1000">
        <v>1</v>
      </c>
      <c r="H55" s="1000" t="s">
        <v>9</v>
      </c>
      <c r="I55" s="1000">
        <v>1</v>
      </c>
      <c r="J55" s="1000">
        <v>2</v>
      </c>
      <c r="K55" s="1000" t="s">
        <v>9</v>
      </c>
      <c r="L55" s="1000">
        <v>1</v>
      </c>
      <c r="M55" s="1000" t="s">
        <v>9</v>
      </c>
      <c r="N55" s="1000" t="s">
        <v>9</v>
      </c>
      <c r="O55" s="1000">
        <v>1</v>
      </c>
      <c r="P55" s="1000" t="s">
        <v>9</v>
      </c>
      <c r="Q55" s="1000" t="s">
        <v>9</v>
      </c>
      <c r="R55" s="523"/>
      <c r="S55" s="462"/>
      <c r="T55" s="952"/>
      <c r="U55" s="973"/>
      <c r="V55" s="952"/>
      <c r="W55" s="952"/>
    </row>
    <row r="56" spans="1:23" s="486" customFormat="1" ht="10.5" customHeight="1" x14ac:dyDescent="0.2">
      <c r="A56" s="483"/>
      <c r="B56" s="484"/>
      <c r="C56" s="943"/>
      <c r="D56" s="570" t="s">
        <v>247</v>
      </c>
      <c r="E56" s="1000">
        <v>56</v>
      </c>
      <c r="F56" s="1000">
        <v>137</v>
      </c>
      <c r="G56" s="1000">
        <v>74</v>
      </c>
      <c r="H56" s="1000">
        <v>137</v>
      </c>
      <c r="I56" s="1000">
        <v>101</v>
      </c>
      <c r="J56" s="1000">
        <v>116</v>
      </c>
      <c r="K56" s="1000">
        <v>17</v>
      </c>
      <c r="L56" s="1000">
        <v>12</v>
      </c>
      <c r="M56" s="1000">
        <v>9</v>
      </c>
      <c r="N56" s="1000">
        <v>13</v>
      </c>
      <c r="O56" s="1000">
        <v>36</v>
      </c>
      <c r="P56" s="1000">
        <v>35</v>
      </c>
      <c r="Q56" s="1000">
        <v>84</v>
      </c>
      <c r="R56" s="523"/>
      <c r="S56" s="462"/>
      <c r="T56" s="952"/>
      <c r="U56" s="973"/>
      <c r="V56" s="952"/>
      <c r="W56" s="952"/>
    </row>
    <row r="57" spans="1:23" s="772" customFormat="1" ht="13.5" customHeight="1" x14ac:dyDescent="0.2">
      <c r="A57" s="769"/>
      <c r="B57" s="751"/>
      <c r="C57" s="497" t="s">
        <v>426</v>
      </c>
      <c r="D57" s="770"/>
      <c r="E57" s="468"/>
      <c r="F57" s="468"/>
      <c r="G57" s="498"/>
      <c r="H57" s="498"/>
      <c r="I57" s="1654"/>
      <c r="J57" s="1654"/>
      <c r="K57" s="1654"/>
      <c r="L57" s="1654"/>
      <c r="M57" s="1654"/>
      <c r="N57" s="1654"/>
      <c r="O57" s="1654"/>
      <c r="P57" s="1654"/>
      <c r="Q57" s="1654"/>
      <c r="R57" s="771"/>
      <c r="S57" s="498"/>
      <c r="T57" s="952"/>
      <c r="U57" s="973"/>
      <c r="V57" s="952"/>
      <c r="W57" s="952"/>
    </row>
    <row r="58" spans="1:23" s="453" customFormat="1" ht="11.25" customHeight="1" thickBot="1" x14ac:dyDescent="0.25">
      <c r="A58" s="488"/>
      <c r="B58" s="499"/>
      <c r="C58" s="1083" t="s">
        <v>474</v>
      </c>
      <c r="D58" s="500"/>
      <c r="E58" s="502"/>
      <c r="F58" s="502"/>
      <c r="G58" s="502"/>
      <c r="H58" s="502"/>
      <c r="I58" s="502"/>
      <c r="J58" s="502"/>
      <c r="K58" s="502"/>
      <c r="L58" s="502"/>
      <c r="M58" s="502"/>
      <c r="N58" s="502"/>
      <c r="O58" s="502"/>
      <c r="P58" s="502"/>
      <c r="Q58" s="469" t="s">
        <v>73</v>
      </c>
      <c r="R58" s="503"/>
      <c r="S58" s="504"/>
      <c r="T58" s="952"/>
      <c r="U58" s="973"/>
      <c r="V58" s="952"/>
      <c r="W58" s="952"/>
    </row>
    <row r="59" spans="1:23" ht="13.5" customHeight="1" thickBot="1" x14ac:dyDescent="0.25">
      <c r="A59" s="403"/>
      <c r="B59" s="499"/>
      <c r="C59" s="1636" t="s">
        <v>294</v>
      </c>
      <c r="D59" s="1637"/>
      <c r="E59" s="1637"/>
      <c r="F59" s="1637"/>
      <c r="G59" s="1637"/>
      <c r="H59" s="1637"/>
      <c r="I59" s="1637"/>
      <c r="J59" s="1637"/>
      <c r="K59" s="1637"/>
      <c r="L59" s="1637"/>
      <c r="M59" s="1637"/>
      <c r="N59" s="1637"/>
      <c r="O59" s="1637"/>
      <c r="P59" s="1637"/>
      <c r="Q59" s="1638"/>
      <c r="R59" s="469"/>
      <c r="S59" s="455"/>
      <c r="T59" s="952"/>
      <c r="U59" s="973"/>
      <c r="V59" s="952"/>
      <c r="W59" s="952"/>
    </row>
    <row r="60" spans="1:23" ht="3.75" customHeight="1" x14ac:dyDescent="0.2">
      <c r="A60" s="403"/>
      <c r="B60" s="499"/>
      <c r="C60" s="1633" t="s">
        <v>69</v>
      </c>
      <c r="D60" s="1633"/>
      <c r="F60" s="958"/>
      <c r="G60" s="958"/>
      <c r="H60" s="958"/>
      <c r="I60" s="958"/>
      <c r="J60" s="958"/>
      <c r="K60" s="958"/>
      <c r="L60" s="958"/>
      <c r="M60" s="506"/>
      <c r="N60" s="506"/>
      <c r="O60" s="506"/>
      <c r="P60" s="506"/>
      <c r="Q60" s="506"/>
      <c r="R60" s="503"/>
      <c r="S60" s="455"/>
      <c r="T60" s="952"/>
      <c r="U60" s="973"/>
      <c r="V60" s="952"/>
      <c r="W60" s="952"/>
    </row>
    <row r="61" spans="1:23" ht="10.5" customHeight="1" x14ac:dyDescent="0.2">
      <c r="A61" s="403"/>
      <c r="B61" s="466"/>
      <c r="C61" s="1634"/>
      <c r="D61" s="1634"/>
      <c r="E61" s="1644">
        <v>2017</v>
      </c>
      <c r="F61" s="1644"/>
      <c r="G61" s="1644"/>
      <c r="H61" s="1644"/>
      <c r="I61" s="1644"/>
      <c r="J61" s="1644"/>
      <c r="K61" s="1644"/>
      <c r="L61" s="1644"/>
      <c r="M61" s="1644"/>
      <c r="N61" s="1644"/>
      <c r="O61" s="1644"/>
      <c r="P61" s="1645"/>
      <c r="Q61" s="1363">
        <v>2016</v>
      </c>
      <c r="R61" s="455"/>
      <c r="S61" s="455"/>
      <c r="T61" s="1003"/>
      <c r="U61" s="973"/>
      <c r="V61" s="952"/>
      <c r="W61" s="952"/>
    </row>
    <row r="62" spans="1:23" ht="12.75" customHeight="1" x14ac:dyDescent="0.2">
      <c r="A62" s="403"/>
      <c r="B62" s="466"/>
      <c r="C62" s="418"/>
      <c r="D62" s="418"/>
      <c r="E62" s="1005" t="s">
        <v>93</v>
      </c>
      <c r="F62" s="1005" t="s">
        <v>104</v>
      </c>
      <c r="G62" s="1005" t="s">
        <v>103</v>
      </c>
      <c r="H62" s="1005" t="s">
        <v>102</v>
      </c>
      <c r="I62" s="1005" t="s">
        <v>101</v>
      </c>
      <c r="J62" s="1005" t="s">
        <v>100</v>
      </c>
      <c r="K62" s="1005" t="s">
        <v>99</v>
      </c>
      <c r="L62" s="1005" t="s">
        <v>98</v>
      </c>
      <c r="M62" s="1005" t="s">
        <v>97</v>
      </c>
      <c r="N62" s="1005" t="s">
        <v>96</v>
      </c>
      <c r="O62" s="1005" t="s">
        <v>95</v>
      </c>
      <c r="P62" s="1005" t="s">
        <v>94</v>
      </c>
      <c r="Q62" s="1005" t="s">
        <v>93</v>
      </c>
      <c r="R62" s="503"/>
      <c r="S62" s="455"/>
      <c r="T62" s="1003"/>
      <c r="U62" s="973"/>
      <c r="V62" s="952"/>
      <c r="W62" s="952"/>
    </row>
    <row r="63" spans="1:23" ht="9.75" customHeight="1" x14ac:dyDescent="0.2">
      <c r="A63" s="403"/>
      <c r="B63" s="499"/>
      <c r="C63" s="1635" t="s">
        <v>92</v>
      </c>
      <c r="D63" s="1635"/>
      <c r="E63" s="1004"/>
      <c r="F63" s="1004"/>
      <c r="G63" s="1001"/>
      <c r="H63" s="1001"/>
      <c r="I63" s="1001"/>
      <c r="J63" s="1001"/>
      <c r="K63" s="1001"/>
      <c r="L63" s="1001"/>
      <c r="M63" s="1001"/>
      <c r="N63" s="1001"/>
      <c r="O63" s="1001"/>
      <c r="P63" s="1001"/>
      <c r="Q63" s="1001"/>
      <c r="R63" s="503"/>
      <c r="S63" s="455"/>
      <c r="T63" s="1003"/>
      <c r="U63" s="973"/>
      <c r="V63" s="952"/>
      <c r="W63" s="952"/>
    </row>
    <row r="64" spans="1:23" s="511" customFormat="1" ht="9.75" customHeight="1" x14ac:dyDescent="0.2">
      <c r="A64" s="508"/>
      <c r="B64" s="509"/>
      <c r="C64" s="510" t="s">
        <v>91</v>
      </c>
      <c r="D64" s="429"/>
      <c r="E64" s="1002">
        <v>-0.59</v>
      </c>
      <c r="F64" s="1002">
        <v>-0.23</v>
      </c>
      <c r="G64" s="1002">
        <v>1.75</v>
      </c>
      <c r="H64" s="1002">
        <v>0.95</v>
      </c>
      <c r="I64" s="1002">
        <v>-0.24</v>
      </c>
      <c r="J64" s="1002">
        <v>-0.4</v>
      </c>
      <c r="K64" s="1002">
        <v>-0.67</v>
      </c>
      <c r="L64" s="1002">
        <v>0.01</v>
      </c>
      <c r="M64" s="1002">
        <v>0.95</v>
      </c>
      <c r="N64" s="1002">
        <v>0.34</v>
      </c>
      <c r="O64" s="1002">
        <v>-0.35</v>
      </c>
      <c r="P64" s="1002">
        <v>-0.04</v>
      </c>
      <c r="Q64" s="1002">
        <v>-1.02</v>
      </c>
      <c r="R64" s="443"/>
      <c r="S64" s="443"/>
      <c r="T64" s="952"/>
      <c r="U64" s="973"/>
      <c r="V64" s="952"/>
      <c r="W64" s="952"/>
    </row>
    <row r="65" spans="1:23" s="511" customFormat="1" ht="9.75" customHeight="1" x14ac:dyDescent="0.2">
      <c r="A65" s="508"/>
      <c r="B65" s="509"/>
      <c r="C65" s="510" t="s">
        <v>90</v>
      </c>
      <c r="D65" s="429"/>
      <c r="E65" s="1002">
        <v>1.33</v>
      </c>
      <c r="F65" s="1002">
        <v>1.55</v>
      </c>
      <c r="G65" s="1002">
        <v>1.37</v>
      </c>
      <c r="H65" s="1002">
        <v>1.98</v>
      </c>
      <c r="I65" s="1002">
        <v>1.45</v>
      </c>
      <c r="J65" s="1002">
        <v>0.91</v>
      </c>
      <c r="K65" s="1002">
        <v>0.9</v>
      </c>
      <c r="L65" s="1002">
        <v>1.1399999999999999</v>
      </c>
      <c r="M65" s="1002">
        <v>1.39</v>
      </c>
      <c r="N65" s="1002">
        <v>1.39</v>
      </c>
      <c r="O65" s="1002">
        <v>1.55</v>
      </c>
      <c r="P65" s="1002">
        <v>1.47</v>
      </c>
      <c r="Q65" s="1002">
        <v>1.03</v>
      </c>
      <c r="R65" s="443"/>
      <c r="S65" s="443"/>
      <c r="T65" s="952"/>
      <c r="U65" s="973"/>
      <c r="V65" s="952"/>
      <c r="W65" s="952"/>
    </row>
    <row r="66" spans="1:23" s="511" customFormat="1" ht="11.25" customHeight="1" x14ac:dyDescent="0.2">
      <c r="A66" s="508"/>
      <c r="B66" s="509"/>
      <c r="C66" s="510" t="s">
        <v>255</v>
      </c>
      <c r="D66" s="429"/>
      <c r="E66" s="1002">
        <v>0.65</v>
      </c>
      <c r="F66" s="1002">
        <v>0.75</v>
      </c>
      <c r="G66" s="1002">
        <v>0.82</v>
      </c>
      <c r="H66" s="1002">
        <v>0.95</v>
      </c>
      <c r="I66" s="1002">
        <v>1.04</v>
      </c>
      <c r="J66" s="1002">
        <v>1.07</v>
      </c>
      <c r="K66" s="1002">
        <v>1.1000000000000001</v>
      </c>
      <c r="L66" s="1002">
        <v>1.1299999999999999</v>
      </c>
      <c r="M66" s="1002">
        <v>1.2</v>
      </c>
      <c r="N66" s="1002">
        <v>1.24</v>
      </c>
      <c r="O66" s="1002">
        <v>1.32</v>
      </c>
      <c r="P66" s="1002">
        <v>1.37</v>
      </c>
      <c r="Q66" s="1002">
        <v>1.34</v>
      </c>
      <c r="R66" s="443"/>
      <c r="S66" s="443"/>
      <c r="T66" s="952"/>
      <c r="U66" s="973"/>
      <c r="V66" s="952"/>
      <c r="W66" s="952"/>
    </row>
    <row r="67" spans="1:23" ht="11.25" customHeight="1" x14ac:dyDescent="0.2">
      <c r="A67" s="403"/>
      <c r="B67" s="499"/>
      <c r="C67" s="936" t="s">
        <v>89</v>
      </c>
      <c r="D67" s="507"/>
      <c r="E67" s="512"/>
      <c r="F67" s="180"/>
      <c r="G67" s="558"/>
      <c r="H67" s="558"/>
      <c r="I67" s="558"/>
      <c r="J67" s="85"/>
      <c r="K67" s="512"/>
      <c r="L67" s="558"/>
      <c r="M67" s="558"/>
      <c r="N67" s="558"/>
      <c r="O67" s="558"/>
      <c r="P67" s="558"/>
      <c r="Q67" s="513"/>
      <c r="R67" s="503"/>
      <c r="S67" s="455"/>
      <c r="T67" s="952"/>
      <c r="U67" s="973"/>
      <c r="V67" s="952"/>
      <c r="W67" s="952"/>
    </row>
    <row r="68" spans="1:23" ht="9.75" customHeight="1" x14ac:dyDescent="0.2">
      <c r="A68" s="403"/>
      <c r="B68" s="514"/>
      <c r="C68" s="464"/>
      <c r="D68" s="749" t="s">
        <v>568</v>
      </c>
      <c r="E68" s="596"/>
      <c r="F68" s="598"/>
      <c r="G68" s="80"/>
      <c r="H68" s="80"/>
      <c r="I68" s="80"/>
      <c r="J68" s="599">
        <v>6.3641568851989572</v>
      </c>
      <c r="K68" s="512"/>
      <c r="L68" s="558"/>
      <c r="M68" s="558"/>
      <c r="N68" s="558"/>
      <c r="O68" s="558"/>
      <c r="P68" s="558"/>
      <c r="Q68" s="1362">
        <f>+J68</f>
        <v>6.3641568851989572</v>
      </c>
      <c r="R68" s="503"/>
      <c r="S68" s="455"/>
      <c r="T68" s="952"/>
      <c r="U68" s="973"/>
      <c r="V68" s="952"/>
      <c r="W68" s="952"/>
    </row>
    <row r="69" spans="1:23" ht="9.75" customHeight="1" x14ac:dyDescent="0.2">
      <c r="A69" s="403"/>
      <c r="B69" s="515"/>
      <c r="C69" s="429"/>
      <c r="D69" s="600" t="s">
        <v>569</v>
      </c>
      <c r="E69" s="601"/>
      <c r="F69" s="601"/>
      <c r="G69" s="601"/>
      <c r="H69" s="601"/>
      <c r="I69" s="601"/>
      <c r="J69" s="599">
        <v>6.3416087758180861</v>
      </c>
      <c r="K69" s="512"/>
      <c r="L69" s="199"/>
      <c r="M69" s="558"/>
      <c r="N69" s="558"/>
      <c r="O69" s="558"/>
      <c r="P69" s="558"/>
      <c r="Q69" s="1362">
        <f t="shared" ref="Q69:Q72" si="3">+J69</f>
        <v>6.3416087758180861</v>
      </c>
      <c r="R69" s="516"/>
      <c r="S69" s="516"/>
    </row>
    <row r="70" spans="1:23" ht="9.75" customHeight="1" x14ac:dyDescent="0.2">
      <c r="A70" s="403"/>
      <c r="B70" s="515"/>
      <c r="C70" s="429"/>
      <c r="D70" s="600" t="s">
        <v>570</v>
      </c>
      <c r="E70" s="596"/>
      <c r="F70" s="181"/>
      <c r="G70" s="181"/>
      <c r="H70" s="80"/>
      <c r="I70" s="182"/>
      <c r="J70" s="599">
        <v>4.2562122229684363</v>
      </c>
      <c r="K70" s="512"/>
      <c r="L70" s="199"/>
      <c r="M70" s="558"/>
      <c r="N70" s="558"/>
      <c r="O70" s="558"/>
      <c r="P70" s="558"/>
      <c r="Q70" s="1362">
        <f t="shared" si="3"/>
        <v>4.2562122229684363</v>
      </c>
      <c r="R70" s="517"/>
      <c r="S70" s="455"/>
    </row>
    <row r="71" spans="1:23" ht="9.75" customHeight="1" x14ac:dyDescent="0.2">
      <c r="A71" s="403"/>
      <c r="B71" s="515"/>
      <c r="C71" s="429"/>
      <c r="D71" s="600" t="s">
        <v>571</v>
      </c>
      <c r="E71" s="602"/>
      <c r="F71" s="600"/>
      <c r="G71" s="600"/>
      <c r="H71" s="600"/>
      <c r="I71" s="600"/>
      <c r="J71" s="599">
        <v>3.9013366501410296</v>
      </c>
      <c r="K71" s="512"/>
      <c r="L71" s="199"/>
      <c r="M71" s="558"/>
      <c r="N71" s="558"/>
      <c r="O71" s="558"/>
      <c r="P71" s="558"/>
      <c r="Q71" s="1362">
        <f t="shared" si="3"/>
        <v>3.9013366501410296</v>
      </c>
      <c r="R71" s="517"/>
      <c r="S71" s="455"/>
    </row>
    <row r="72" spans="1:23" ht="9.75" customHeight="1" x14ac:dyDescent="0.2">
      <c r="A72" s="403"/>
      <c r="B72" s="515"/>
      <c r="C72" s="429"/>
      <c r="D72" s="603" t="s">
        <v>572</v>
      </c>
      <c r="E72" s="604"/>
      <c r="F72" s="604"/>
      <c r="G72" s="604"/>
      <c r="H72" s="604"/>
      <c r="I72" s="604"/>
      <c r="J72" s="599">
        <v>2.3190297866492626</v>
      </c>
      <c r="K72" s="512"/>
      <c r="L72" s="199"/>
      <c r="M72" s="558"/>
      <c r="N72" s="558"/>
      <c r="O72" s="558"/>
      <c r="P72" s="558"/>
      <c r="Q72" s="1362">
        <f t="shared" si="3"/>
        <v>2.3190297866492626</v>
      </c>
      <c r="R72" s="517"/>
      <c r="S72" s="455"/>
    </row>
    <row r="73" spans="1:23" ht="9.75" customHeight="1" x14ac:dyDescent="0.2">
      <c r="A73" s="403"/>
      <c r="B73" s="515"/>
      <c r="C73" s="429"/>
      <c r="D73" s="600" t="s">
        <v>573</v>
      </c>
      <c r="E73" s="181"/>
      <c r="F73" s="181"/>
      <c r="G73" s="181"/>
      <c r="H73" s="80"/>
      <c r="I73" s="182"/>
      <c r="J73" s="1361">
        <v>-19.962127695994514</v>
      </c>
      <c r="K73" s="512"/>
      <c r="L73" s="199"/>
      <c r="M73" s="558"/>
      <c r="N73" s="558"/>
      <c r="O73" s="558"/>
      <c r="P73" s="558"/>
      <c r="Q73" s="512"/>
      <c r="R73" s="517"/>
      <c r="S73" s="455"/>
    </row>
    <row r="74" spans="1:23" ht="9.75" customHeight="1" x14ac:dyDescent="0.2">
      <c r="A74" s="403"/>
      <c r="B74" s="515"/>
      <c r="C74" s="429"/>
      <c r="D74" s="600" t="s">
        <v>574</v>
      </c>
      <c r="E74" s="597"/>
      <c r="F74" s="182"/>
      <c r="G74" s="182"/>
      <c r="H74" s="80"/>
      <c r="I74" s="182"/>
      <c r="J74" s="1361">
        <v>-13.262454630135224</v>
      </c>
      <c r="K74" s="512"/>
      <c r="L74" s="199"/>
      <c r="M74" s="558"/>
      <c r="N74" s="558"/>
      <c r="O74" s="558"/>
      <c r="P74" s="558"/>
      <c r="Q74" s="605"/>
      <c r="R74" s="517"/>
      <c r="S74" s="455"/>
    </row>
    <row r="75" spans="1:23" ht="9.75" customHeight="1" x14ac:dyDescent="0.2">
      <c r="A75" s="403"/>
      <c r="B75" s="515"/>
      <c r="C75" s="429"/>
      <c r="D75" s="600" t="s">
        <v>575</v>
      </c>
      <c r="E75" s="597"/>
      <c r="F75" s="182"/>
      <c r="G75" s="182"/>
      <c r="H75" s="80"/>
      <c r="I75" s="182"/>
      <c r="J75" s="1361">
        <v>-12.332144298633164</v>
      </c>
      <c r="K75" s="512"/>
      <c r="L75" s="199"/>
      <c r="M75" s="558"/>
      <c r="N75" s="558"/>
      <c r="O75" s="558"/>
      <c r="P75" s="558"/>
      <c r="Q75" s="605"/>
      <c r="R75" s="517"/>
      <c r="S75" s="455"/>
    </row>
    <row r="76" spans="1:23" ht="9.75" customHeight="1" x14ac:dyDescent="0.2">
      <c r="A76" s="403"/>
      <c r="B76" s="515"/>
      <c r="C76" s="429"/>
      <c r="D76" s="600" t="s">
        <v>576</v>
      </c>
      <c r="E76" s="597"/>
      <c r="F76" s="182"/>
      <c r="G76" s="182"/>
      <c r="H76" s="80"/>
      <c r="I76" s="182"/>
      <c r="J76" s="1361">
        <v>-11.720130753710677</v>
      </c>
      <c r="K76" s="512"/>
      <c r="L76" s="199"/>
      <c r="M76" s="558"/>
      <c r="N76" s="558"/>
      <c r="O76" s="558"/>
      <c r="P76" s="558"/>
      <c r="Q76" s="605"/>
      <c r="R76" s="517"/>
      <c r="S76" s="455"/>
    </row>
    <row r="77" spans="1:23" ht="9.75" customHeight="1" x14ac:dyDescent="0.2">
      <c r="A77" s="403"/>
      <c r="B77" s="515"/>
      <c r="C77" s="429"/>
      <c r="D77" s="600" t="s">
        <v>577</v>
      </c>
      <c r="E77" s="597"/>
      <c r="F77" s="181"/>
      <c r="G77" s="181"/>
      <c r="H77" s="80"/>
      <c r="I77" s="182"/>
      <c r="J77" s="1361">
        <v>-11.199655660087316</v>
      </c>
      <c r="K77" s="512"/>
      <c r="L77" s="199"/>
      <c r="M77" s="558"/>
      <c r="N77" s="558"/>
      <c r="O77" s="558"/>
      <c r="P77" s="558"/>
      <c r="Q77" s="512"/>
      <c r="R77" s="517"/>
      <c r="S77" s="455"/>
    </row>
    <row r="78" spans="1:23" ht="0.75" customHeight="1" x14ac:dyDescent="0.2">
      <c r="A78" s="403"/>
      <c r="B78" s="515"/>
      <c r="C78" s="429"/>
      <c r="D78" s="518"/>
      <c r="E78" s="512"/>
      <c r="F78" s="181"/>
      <c r="G78" s="181"/>
      <c r="H78" s="80"/>
      <c r="I78" s="182"/>
      <c r="J78" s="513"/>
      <c r="K78" s="512"/>
      <c r="L78" s="199"/>
      <c r="M78" s="558"/>
      <c r="N78" s="558"/>
      <c r="O78" s="558"/>
      <c r="P78" s="558"/>
      <c r="Q78" s="512"/>
      <c r="R78" s="517"/>
      <c r="S78" s="455"/>
    </row>
    <row r="79" spans="1:23" ht="12" customHeight="1" x14ac:dyDescent="0.2">
      <c r="A79" s="403"/>
      <c r="B79" s="519"/>
      <c r="C79" s="501" t="s">
        <v>239</v>
      </c>
      <c r="D79" s="518"/>
      <c r="E79" s="501"/>
      <c r="F79" s="501"/>
      <c r="G79" s="520" t="s">
        <v>88</v>
      </c>
      <c r="H79" s="501"/>
      <c r="I79" s="501"/>
      <c r="J79" s="501"/>
      <c r="K79" s="501"/>
      <c r="L79" s="501"/>
      <c r="M79" s="501"/>
      <c r="N79" s="501"/>
      <c r="O79" s="183"/>
      <c r="P79" s="183"/>
      <c r="Q79" s="183"/>
      <c r="R79" s="503"/>
      <c r="S79" s="455"/>
    </row>
    <row r="80" spans="1:23" s="132" customFormat="1" ht="13.5" customHeight="1" x14ac:dyDescent="0.2">
      <c r="A80" s="131"/>
      <c r="B80" s="242">
        <v>16</v>
      </c>
      <c r="C80" s="1598">
        <v>43132</v>
      </c>
      <c r="D80" s="1598"/>
      <c r="E80" s="1598"/>
      <c r="F80" s="133"/>
      <c r="G80" s="133"/>
      <c r="H80" s="133"/>
      <c r="I80" s="133"/>
      <c r="J80" s="133"/>
      <c r="K80" s="133"/>
      <c r="L80" s="133"/>
      <c r="M80" s="133"/>
      <c r="N80" s="133"/>
      <c r="P80" s="131"/>
      <c r="R80" s="137"/>
      <c r="U80" s="974"/>
    </row>
  </sheetData>
  <mergeCells count="45">
    <mergeCell ref="C32:D32"/>
    <mergeCell ref="C30:D30"/>
    <mergeCell ref="E61:P61"/>
    <mergeCell ref="C24:D24"/>
    <mergeCell ref="C25:D25"/>
    <mergeCell ref="C26:D26"/>
    <mergeCell ref="C27:D27"/>
    <mergeCell ref="C28:D28"/>
    <mergeCell ref="I57:Q57"/>
    <mergeCell ref="C36:D36"/>
    <mergeCell ref="C37:D37"/>
    <mergeCell ref="C44:D45"/>
    <mergeCell ref="C34:D34"/>
    <mergeCell ref="C35:D35"/>
    <mergeCell ref="C33:D33"/>
    <mergeCell ref="C31:D31"/>
    <mergeCell ref="C1:F1"/>
    <mergeCell ref="C4:Q4"/>
    <mergeCell ref="C6:Q6"/>
    <mergeCell ref="C7:D8"/>
    <mergeCell ref="G7:I7"/>
    <mergeCell ref="J7:L7"/>
    <mergeCell ref="M7:O7"/>
    <mergeCell ref="P7:Q7"/>
    <mergeCell ref="J1:P1"/>
    <mergeCell ref="C21:D21"/>
    <mergeCell ref="C22:D22"/>
    <mergeCell ref="E8:P8"/>
    <mergeCell ref="C23:D23"/>
    <mergeCell ref="C29:D29"/>
    <mergeCell ref="C10:D10"/>
    <mergeCell ref="C20:D20"/>
    <mergeCell ref="C80:E80"/>
    <mergeCell ref="C38:D38"/>
    <mergeCell ref="C39:D39"/>
    <mergeCell ref="C40:D40"/>
    <mergeCell ref="C41:D41"/>
    <mergeCell ref="C42:Q42"/>
    <mergeCell ref="C60:D61"/>
    <mergeCell ref="C63:D63"/>
    <mergeCell ref="C59:Q59"/>
    <mergeCell ref="C53:D53"/>
    <mergeCell ref="C43:Q43"/>
    <mergeCell ref="C47:D47"/>
    <mergeCell ref="C46:D46"/>
  </mergeCells>
  <conditionalFormatting sqref="E45:Q45 E62:Q62 E9:Q9">
    <cfRule type="cellIs" dxfId="11" priority="40"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9">
    <tabColor theme="7"/>
  </sheetPr>
  <dimension ref="A1:V79"/>
  <sheetViews>
    <sheetView workbookViewId="0"/>
  </sheetViews>
  <sheetFormatPr defaultRowHeight="12.75" x14ac:dyDescent="0.2"/>
  <cols>
    <col min="1" max="1" width="1" style="132" customWidth="1"/>
    <col min="2" max="2" width="2.5703125" style="449" customWidth="1"/>
    <col min="3" max="3" width="0.85546875" style="132" customWidth="1"/>
    <col min="4" max="4" width="14" style="132" customWidth="1"/>
    <col min="5" max="9" width="6.85546875" style="132" customWidth="1"/>
    <col min="10" max="10" width="7" style="132" customWidth="1"/>
    <col min="11" max="11" width="6.85546875" style="132" customWidth="1"/>
    <col min="12" max="12" width="6.7109375" style="132" customWidth="1"/>
    <col min="13" max="16" width="6.85546875" style="132" customWidth="1"/>
    <col min="17" max="17" width="2.5703125" style="955" customWidth="1"/>
    <col min="18" max="18" width="1" style="955" customWidth="1"/>
    <col min="19" max="16384" width="9.140625" style="132"/>
  </cols>
  <sheetData>
    <row r="1" spans="1:22" x14ac:dyDescent="0.2">
      <c r="A1" s="131"/>
      <c r="B1" s="1661" t="s">
        <v>491</v>
      </c>
      <c r="C1" s="1661"/>
      <c r="D1" s="1661"/>
      <c r="E1" s="1661"/>
      <c r="F1" s="1661"/>
      <c r="G1" s="1661"/>
      <c r="H1" s="1661"/>
      <c r="I1" s="450"/>
      <c r="J1" s="450"/>
      <c r="K1" s="450"/>
      <c r="L1" s="450"/>
      <c r="M1" s="450"/>
      <c r="N1" s="450"/>
      <c r="O1" s="450"/>
      <c r="P1" s="450"/>
      <c r="Q1" s="450"/>
      <c r="R1" s="450"/>
    </row>
    <row r="2" spans="1:22" ht="6" customHeight="1" x14ac:dyDescent="0.2">
      <c r="A2" s="131"/>
      <c r="B2" s="1662"/>
      <c r="C2" s="1662"/>
      <c r="D2" s="1662"/>
      <c r="E2" s="1364"/>
      <c r="F2" s="1364"/>
      <c r="G2" s="1364"/>
      <c r="H2" s="1364"/>
      <c r="I2" s="1364"/>
      <c r="J2" s="1364"/>
      <c r="K2" s="1662"/>
      <c r="L2" s="1662"/>
      <c r="M2" s="1662"/>
      <c r="N2" s="1662"/>
      <c r="O2" s="1662"/>
      <c r="P2" s="1364"/>
      <c r="Q2" s="451"/>
      <c r="R2" s="1155"/>
    </row>
    <row r="3" spans="1:22" ht="13.5" thickBot="1" x14ac:dyDescent="0.25">
      <c r="A3" s="131"/>
      <c r="B3" s="399"/>
      <c r="C3" s="133"/>
      <c r="D3" s="133"/>
      <c r="E3" s="133"/>
      <c r="F3" s="133"/>
      <c r="G3" s="133"/>
      <c r="H3" s="133"/>
      <c r="I3" s="133"/>
      <c r="J3" s="133"/>
      <c r="K3" s="133"/>
      <c r="L3" s="133"/>
      <c r="M3" s="133"/>
      <c r="N3" s="133"/>
      <c r="O3" s="133"/>
      <c r="P3" s="564" t="s">
        <v>73</v>
      </c>
      <c r="Q3" s="452"/>
      <c r="R3" s="1155"/>
    </row>
    <row r="4" spans="1:22" ht="13.5" thickBot="1" x14ac:dyDescent="0.25">
      <c r="A4" s="131"/>
      <c r="B4" s="399"/>
      <c r="C4" s="1366" t="s">
        <v>515</v>
      </c>
      <c r="D4" s="1367"/>
      <c r="E4" s="1367"/>
      <c r="F4" s="1367"/>
      <c r="G4" s="1367"/>
      <c r="H4" s="1367"/>
      <c r="I4" s="1367"/>
      <c r="J4" s="1367"/>
      <c r="K4" s="1367"/>
      <c r="L4" s="1367"/>
      <c r="M4" s="1367"/>
      <c r="N4" s="1367"/>
      <c r="O4" s="1367"/>
      <c r="P4" s="1368"/>
      <c r="Q4" s="452"/>
      <c r="R4" s="1155"/>
    </row>
    <row r="5" spans="1:22" s="1161" customFormat="1" ht="2.25" customHeight="1" x14ac:dyDescent="0.2">
      <c r="A5" s="1156"/>
      <c r="B5" s="1157"/>
      <c r="C5" s="1158"/>
      <c r="D5" s="1158"/>
      <c r="E5" s="1158"/>
      <c r="F5" s="1158"/>
      <c r="G5" s="1158"/>
      <c r="H5" s="1158"/>
      <c r="I5" s="1159"/>
      <c r="J5" s="1159"/>
      <c r="K5" s="1159"/>
      <c r="L5" s="1159"/>
      <c r="M5" s="1160"/>
      <c r="N5" s="1160"/>
      <c r="O5" s="1160"/>
      <c r="P5" s="1160"/>
      <c r="Q5" s="452"/>
      <c r="R5" s="1160"/>
      <c r="T5" s="132"/>
      <c r="U5" s="132"/>
      <c r="V5" s="132"/>
    </row>
    <row r="6" spans="1:22" s="1161" customFormat="1" ht="11.25" customHeight="1" x14ac:dyDescent="0.2">
      <c r="A6" s="1156"/>
      <c r="B6" s="1157"/>
      <c r="C6" s="1158"/>
      <c r="D6" s="1158"/>
      <c r="E6" s="1663">
        <v>2012</v>
      </c>
      <c r="F6" s="1663"/>
      <c r="G6" s="1663"/>
      <c r="H6" s="1663">
        <v>2013</v>
      </c>
      <c r="I6" s="1663"/>
      <c r="J6" s="1663"/>
      <c r="K6" s="1663">
        <v>2014</v>
      </c>
      <c r="L6" s="1663"/>
      <c r="M6" s="1663"/>
      <c r="N6" s="1663">
        <v>2015</v>
      </c>
      <c r="O6" s="1663"/>
      <c r="P6" s="1663"/>
      <c r="Q6" s="452"/>
      <c r="R6" s="1160"/>
      <c r="T6" s="132"/>
    </row>
    <row r="7" spans="1:22" s="1161" customFormat="1" ht="11.25" customHeight="1" x14ac:dyDescent="0.2">
      <c r="A7" s="1156"/>
      <c r="B7" s="1157"/>
      <c r="C7" s="1659"/>
      <c r="D7" s="1659"/>
      <c r="E7" s="1369" t="s">
        <v>68</v>
      </c>
      <c r="F7" s="1369" t="s">
        <v>390</v>
      </c>
      <c r="G7" s="1369" t="s">
        <v>391</v>
      </c>
      <c r="H7" s="1369" t="s">
        <v>68</v>
      </c>
      <c r="I7" s="1369" t="s">
        <v>390</v>
      </c>
      <c r="J7" s="1369" t="s">
        <v>391</v>
      </c>
      <c r="K7" s="1369" t="s">
        <v>68</v>
      </c>
      <c r="L7" s="1369" t="s">
        <v>390</v>
      </c>
      <c r="M7" s="1369" t="s">
        <v>391</v>
      </c>
      <c r="N7" s="1369" t="s">
        <v>68</v>
      </c>
      <c r="O7" s="1369" t="s">
        <v>390</v>
      </c>
      <c r="P7" s="1369" t="s">
        <v>391</v>
      </c>
      <c r="Q7" s="452"/>
      <c r="R7" s="1160"/>
    </row>
    <row r="8" spans="1:22" s="1166" customFormat="1" ht="13.5" customHeight="1" x14ac:dyDescent="0.2">
      <c r="A8" s="1163"/>
      <c r="B8" s="1164"/>
      <c r="C8" s="1573" t="s">
        <v>68</v>
      </c>
      <c r="D8" s="1573"/>
      <c r="E8" s="1370">
        <v>193436.00000001141</v>
      </c>
      <c r="F8" s="1370">
        <v>134056.66463371814</v>
      </c>
      <c r="G8" s="1370">
        <v>59379.335366283383</v>
      </c>
      <c r="H8" s="1370">
        <v>195417.99999998178</v>
      </c>
      <c r="I8" s="1370">
        <v>134728.17011654953</v>
      </c>
      <c r="J8" s="1371">
        <v>60689.829883439823</v>
      </c>
      <c r="K8" s="1371">
        <v>203388.00000000937</v>
      </c>
      <c r="L8" s="1371">
        <v>143676.00836932228</v>
      </c>
      <c r="M8" s="1371">
        <v>59711.991630669254</v>
      </c>
      <c r="N8" s="1371">
        <v>208295.70000001372</v>
      </c>
      <c r="O8" s="1371">
        <v>144175.90000001076</v>
      </c>
      <c r="P8" s="1371">
        <v>64119.799999999719</v>
      </c>
      <c r="Q8" s="452"/>
      <c r="R8" s="1165"/>
    </row>
    <row r="9" spans="1:22" s="1166" customFormat="1" ht="10.5" customHeight="1" x14ac:dyDescent="0.2">
      <c r="A9" s="1163"/>
      <c r="B9" s="1164"/>
      <c r="C9" s="1216" t="s">
        <v>62</v>
      </c>
      <c r="D9" s="1216"/>
      <c r="E9" s="1372">
        <v>20509.956876967015</v>
      </c>
      <c r="F9" s="1372">
        <v>14750.166615349406</v>
      </c>
      <c r="G9" s="1372">
        <v>5759.7902616176361</v>
      </c>
      <c r="H9" s="1372">
        <v>21256.024564426552</v>
      </c>
      <c r="I9" s="1372">
        <v>15609.956294871357</v>
      </c>
      <c r="J9" s="1372">
        <v>5646.0682695552523</v>
      </c>
      <c r="K9" s="1372">
        <v>22586.379411543548</v>
      </c>
      <c r="L9" s="1372">
        <v>16837.749599502487</v>
      </c>
      <c r="M9" s="1372">
        <v>5748.6298120412266</v>
      </c>
      <c r="N9" s="1372">
        <v>21669.09999999994</v>
      </c>
      <c r="O9" s="1372">
        <v>15750.300000000105</v>
      </c>
      <c r="P9" s="1372">
        <v>5918.8000000000102</v>
      </c>
      <c r="Q9" s="452"/>
      <c r="R9" s="1165"/>
    </row>
    <row r="10" spans="1:22" s="1166" customFormat="1" ht="10.5" customHeight="1" x14ac:dyDescent="0.2">
      <c r="A10" s="1163"/>
      <c r="B10" s="1164"/>
      <c r="C10" s="1216" t="s">
        <v>55</v>
      </c>
      <c r="D10" s="1216"/>
      <c r="E10" s="1372">
        <v>1154.9328861122801</v>
      </c>
      <c r="F10" s="1372">
        <v>791.92235384648745</v>
      </c>
      <c r="G10" s="1372">
        <v>363.01053226579296</v>
      </c>
      <c r="H10" s="1372">
        <v>1542.4659813992423</v>
      </c>
      <c r="I10" s="1372">
        <v>1032.7339085547603</v>
      </c>
      <c r="J10" s="1372">
        <v>509.73207284447886</v>
      </c>
      <c r="K10" s="1372">
        <v>1866.4536049861829</v>
      </c>
      <c r="L10" s="1372">
        <v>1325.4605556783238</v>
      </c>
      <c r="M10" s="1372">
        <v>540.99304930785854</v>
      </c>
      <c r="N10" s="1372">
        <v>1624.7999999999984</v>
      </c>
      <c r="O10" s="1372">
        <v>1185.6000000000004</v>
      </c>
      <c r="P10" s="1372">
        <v>439.2000000000001</v>
      </c>
      <c r="Q10" s="452"/>
      <c r="R10" s="1165"/>
    </row>
    <row r="11" spans="1:22" s="1162" customFormat="1" ht="10.5" customHeight="1" x14ac:dyDescent="0.2">
      <c r="A11" s="1167"/>
      <c r="B11" s="1157"/>
      <c r="C11" s="1216" t="s">
        <v>64</v>
      </c>
      <c r="D11" s="1216"/>
      <c r="E11" s="1372">
        <v>17701.118585562261</v>
      </c>
      <c r="F11" s="1372">
        <v>13733.598464658942</v>
      </c>
      <c r="G11" s="1372">
        <v>3967.5201209034049</v>
      </c>
      <c r="H11" s="1372">
        <v>17866.18408222554</v>
      </c>
      <c r="I11" s="1372">
        <v>13751.963751524492</v>
      </c>
      <c r="J11" s="1372">
        <v>4114.2203307010232</v>
      </c>
      <c r="K11" s="1372">
        <v>19331.299652377169</v>
      </c>
      <c r="L11" s="1372">
        <v>15162.110569667499</v>
      </c>
      <c r="M11" s="1372">
        <v>4169.1890827097013</v>
      </c>
      <c r="N11" s="1372">
        <v>19362.799999999941</v>
      </c>
      <c r="O11" s="1372">
        <v>14552.400000000096</v>
      </c>
      <c r="P11" s="1372">
        <v>4810.4000000000033</v>
      </c>
      <c r="Q11" s="1175"/>
      <c r="R11" s="1169"/>
    </row>
    <row r="12" spans="1:22" s="1162" customFormat="1" ht="10.5" customHeight="1" x14ac:dyDescent="0.2">
      <c r="A12" s="1167"/>
      <c r="B12" s="1157"/>
      <c r="C12" s="1216" t="s">
        <v>66</v>
      </c>
      <c r="D12" s="1216"/>
      <c r="E12" s="1372">
        <v>1425.8665739199689</v>
      </c>
      <c r="F12" s="1372">
        <v>1097.3122222600048</v>
      </c>
      <c r="G12" s="1372">
        <v>328.55435165996568</v>
      </c>
      <c r="H12" s="1372">
        <v>1520.9614774273998</v>
      </c>
      <c r="I12" s="1372">
        <v>1101.6121383139914</v>
      </c>
      <c r="J12" s="1372">
        <v>419.34933911340829</v>
      </c>
      <c r="K12" s="1372">
        <v>1675.5394402100058</v>
      </c>
      <c r="L12" s="1372">
        <v>1183.5397405939971</v>
      </c>
      <c r="M12" s="1372">
        <v>491.99969961600766</v>
      </c>
      <c r="N12" s="1372">
        <v>1733.4999999999995</v>
      </c>
      <c r="O12" s="1372">
        <v>1159.0999999999999</v>
      </c>
      <c r="P12" s="1372">
        <v>574.4000000000002</v>
      </c>
      <c r="Q12" s="1175"/>
      <c r="R12" s="1169"/>
    </row>
    <row r="13" spans="1:22" s="1162" customFormat="1" ht="10.5" customHeight="1" x14ac:dyDescent="0.2">
      <c r="A13" s="1167"/>
      <c r="B13" s="1157"/>
      <c r="C13" s="1216" t="s">
        <v>75</v>
      </c>
      <c r="D13" s="1216"/>
      <c r="E13" s="1372">
        <v>2384.8729094380101</v>
      </c>
      <c r="F13" s="1372">
        <v>1790.2808563948563</v>
      </c>
      <c r="G13" s="1372">
        <v>594.59205304315196</v>
      </c>
      <c r="H13" s="1372">
        <v>2146.8132998193041</v>
      </c>
      <c r="I13" s="1372">
        <v>1506.3450240512616</v>
      </c>
      <c r="J13" s="1372">
        <v>640.46827576804174</v>
      </c>
      <c r="K13" s="1372">
        <v>2441.0540471984182</v>
      </c>
      <c r="L13" s="1372">
        <v>1700.3142252068258</v>
      </c>
      <c r="M13" s="1372">
        <v>740.73982199159173</v>
      </c>
      <c r="N13" s="1372">
        <v>2432.2999999999984</v>
      </c>
      <c r="O13" s="1372">
        <v>1674.5999999999983</v>
      </c>
      <c r="P13" s="1372">
        <v>757.6999999999997</v>
      </c>
      <c r="Q13" s="1175"/>
      <c r="R13" s="1169"/>
    </row>
    <row r="14" spans="1:22" s="1162" customFormat="1" ht="10.5" customHeight="1" x14ac:dyDescent="0.2">
      <c r="A14" s="1167"/>
      <c r="B14" s="1157"/>
      <c r="C14" s="1216" t="s">
        <v>61</v>
      </c>
      <c r="D14" s="1216"/>
      <c r="E14" s="1372">
        <v>7184.8341993340164</v>
      </c>
      <c r="F14" s="1372">
        <v>4506.133784388292</v>
      </c>
      <c r="G14" s="1372">
        <v>2678.7004149457434</v>
      </c>
      <c r="H14" s="1372">
        <v>7428.4964120763298</v>
      </c>
      <c r="I14" s="1372">
        <v>4461.9646055458734</v>
      </c>
      <c r="J14" s="1372">
        <v>2966.5318065304537</v>
      </c>
      <c r="K14" s="1372">
        <v>7368.780564518589</v>
      </c>
      <c r="L14" s="1372">
        <v>4627.0972352038216</v>
      </c>
      <c r="M14" s="1372">
        <v>2741.6833293147656</v>
      </c>
      <c r="N14" s="1372">
        <v>7362.0000000000209</v>
      </c>
      <c r="O14" s="1372">
        <v>4707.3999999999996</v>
      </c>
      <c r="P14" s="1372">
        <v>2654.6000000000008</v>
      </c>
      <c r="Q14" s="1175"/>
      <c r="R14" s="1169"/>
    </row>
    <row r="15" spans="1:22" s="1162" customFormat="1" ht="10.5" customHeight="1" x14ac:dyDescent="0.2">
      <c r="A15" s="1167"/>
      <c r="B15" s="1157"/>
      <c r="C15" s="1216" t="s">
        <v>56</v>
      </c>
      <c r="D15" s="1216"/>
      <c r="E15" s="1372">
        <v>2246.3463318043046</v>
      </c>
      <c r="F15" s="1372">
        <v>1571.4905422483366</v>
      </c>
      <c r="G15" s="1372">
        <v>674.85578955596736</v>
      </c>
      <c r="H15" s="1372">
        <v>2015.5411065345841</v>
      </c>
      <c r="I15" s="1372">
        <v>1406.7656453972959</v>
      </c>
      <c r="J15" s="1372">
        <v>608.77546113728829</v>
      </c>
      <c r="K15" s="1372">
        <v>2166.1089941924402</v>
      </c>
      <c r="L15" s="1372">
        <v>1513.9263307583285</v>
      </c>
      <c r="M15" s="1372">
        <v>652.18266343410903</v>
      </c>
      <c r="N15" s="1372">
        <v>2416.1999999999971</v>
      </c>
      <c r="O15" s="1372">
        <v>1614.6999999999989</v>
      </c>
      <c r="P15" s="1372">
        <v>801.50000000000011</v>
      </c>
      <c r="Q15" s="1175"/>
      <c r="R15" s="1169"/>
    </row>
    <row r="16" spans="1:22" s="1162" customFormat="1" ht="10.5" customHeight="1" x14ac:dyDescent="0.2">
      <c r="A16" s="1167"/>
      <c r="B16" s="1157"/>
      <c r="C16" s="1216" t="s">
        <v>74</v>
      </c>
      <c r="D16" s="1216"/>
      <c r="E16" s="1372">
        <v>6257.3437662799515</v>
      </c>
      <c r="F16" s="1372">
        <v>3862.1045760895881</v>
      </c>
      <c r="G16" s="1372">
        <v>2395.2391901903698</v>
      </c>
      <c r="H16" s="1372">
        <v>6463.7268523988223</v>
      </c>
      <c r="I16" s="1372">
        <v>3900.1244763686582</v>
      </c>
      <c r="J16" s="1372">
        <v>2563.6023760301428</v>
      </c>
      <c r="K16" s="1372">
        <v>6966.3966827618287</v>
      </c>
      <c r="L16" s="1372">
        <v>4288.7098479169408</v>
      </c>
      <c r="M16" s="1372">
        <v>2677.6868348448857</v>
      </c>
      <c r="N16" s="1372">
        <v>7519.9000000000233</v>
      </c>
      <c r="O16" s="1372">
        <v>4623</v>
      </c>
      <c r="P16" s="1372">
        <v>2896.899999999996</v>
      </c>
      <c r="Q16" s="1175"/>
      <c r="R16" s="1169"/>
    </row>
    <row r="17" spans="1:18" s="1162" customFormat="1" ht="10.5" customHeight="1" x14ac:dyDescent="0.2">
      <c r="A17" s="1167"/>
      <c r="B17" s="1157"/>
      <c r="C17" s="1216" t="s">
        <v>76</v>
      </c>
      <c r="D17" s="1216"/>
      <c r="E17" s="1372">
        <v>1517.4230572466763</v>
      </c>
      <c r="F17" s="1372">
        <v>1112.1503913993913</v>
      </c>
      <c r="G17" s="1372">
        <v>405.27266584728574</v>
      </c>
      <c r="H17" s="1372">
        <v>1617.3788015017519</v>
      </c>
      <c r="I17" s="1372">
        <v>1221.9428435372829</v>
      </c>
      <c r="J17" s="1372">
        <v>395.43595796446965</v>
      </c>
      <c r="K17" s="1372">
        <v>1685.8290689796956</v>
      </c>
      <c r="L17" s="1372">
        <v>1142.882054863825</v>
      </c>
      <c r="M17" s="1372">
        <v>542.94701411586902</v>
      </c>
      <c r="N17" s="1372">
        <v>1861.5999999999976</v>
      </c>
      <c r="O17" s="1372">
        <v>1331.6999999999985</v>
      </c>
      <c r="P17" s="1372">
        <v>529.9</v>
      </c>
      <c r="Q17" s="1175"/>
      <c r="R17" s="1169"/>
    </row>
    <row r="18" spans="1:18" s="1162" customFormat="1" ht="10.5" customHeight="1" x14ac:dyDescent="0.2">
      <c r="A18" s="1167"/>
      <c r="B18" s="1157"/>
      <c r="C18" s="1216" t="s">
        <v>60</v>
      </c>
      <c r="D18" s="1216"/>
      <c r="E18" s="1372">
        <v>12182.209744544292</v>
      </c>
      <c r="F18" s="1372">
        <v>8876.245115777454</v>
      </c>
      <c r="G18" s="1372">
        <v>3305.9646287668943</v>
      </c>
      <c r="H18" s="1372">
        <v>13102.120983017187</v>
      </c>
      <c r="I18" s="1372">
        <v>9380.5629351919943</v>
      </c>
      <c r="J18" s="1372">
        <v>3721.5580478251782</v>
      </c>
      <c r="K18" s="1372">
        <v>13066.034581802192</v>
      </c>
      <c r="L18" s="1372">
        <v>9692.6225241181728</v>
      </c>
      <c r="M18" s="1372">
        <v>3373.4120576840123</v>
      </c>
      <c r="N18" s="1372">
        <v>13079.500000000073</v>
      </c>
      <c r="O18" s="1372">
        <v>9658.200000000048</v>
      </c>
      <c r="P18" s="1372">
        <v>3421.299999999997</v>
      </c>
      <c r="Q18" s="1175"/>
      <c r="R18" s="1169"/>
    </row>
    <row r="19" spans="1:18" s="1162" customFormat="1" ht="10.5" customHeight="1" x14ac:dyDescent="0.2">
      <c r="A19" s="1167"/>
      <c r="B19" s="1157"/>
      <c r="C19" s="1216" t="s">
        <v>59</v>
      </c>
      <c r="D19" s="1216"/>
      <c r="E19" s="1372">
        <v>39183.530745166026</v>
      </c>
      <c r="F19" s="1372">
        <v>22898.713506329805</v>
      </c>
      <c r="G19" s="1372">
        <v>16284.817238835634</v>
      </c>
      <c r="H19" s="1372">
        <v>37984.764501344463</v>
      </c>
      <c r="I19" s="1372">
        <v>22646.141840379525</v>
      </c>
      <c r="J19" s="1372">
        <v>15338.622660964686</v>
      </c>
      <c r="K19" s="1372">
        <v>38437.955517664792</v>
      </c>
      <c r="L19" s="1372">
        <v>23606.026712799383</v>
      </c>
      <c r="M19" s="1372">
        <v>14831.928804865587</v>
      </c>
      <c r="N19" s="1372">
        <v>40087.399999999274</v>
      </c>
      <c r="O19" s="1372">
        <v>24705.299999999566</v>
      </c>
      <c r="P19" s="1372">
        <v>15382.100000000037</v>
      </c>
      <c r="Q19" s="1175"/>
      <c r="R19" s="1169"/>
    </row>
    <row r="20" spans="1:18" s="1162" customFormat="1" ht="10.5" customHeight="1" x14ac:dyDescent="0.2">
      <c r="A20" s="1167"/>
      <c r="B20" s="1157"/>
      <c r="C20" s="1216" t="s">
        <v>57</v>
      </c>
      <c r="D20" s="1216"/>
      <c r="E20" s="1372">
        <v>1249.4328288958973</v>
      </c>
      <c r="F20" s="1372">
        <v>814.82853203503464</v>
      </c>
      <c r="G20" s="1372">
        <v>434.6042968608636</v>
      </c>
      <c r="H20" s="1372">
        <v>1440.3766640193139</v>
      </c>
      <c r="I20" s="1372">
        <v>1011.1342608693387</v>
      </c>
      <c r="J20" s="1372">
        <v>429.24240314997502</v>
      </c>
      <c r="K20" s="1372">
        <v>1531.6383490053549</v>
      </c>
      <c r="L20" s="1372">
        <v>998.2112041858627</v>
      </c>
      <c r="M20" s="1372">
        <v>533.42714481949145</v>
      </c>
      <c r="N20" s="1372">
        <v>1523.1000000000001</v>
      </c>
      <c r="O20" s="1372">
        <v>1082.1000000000004</v>
      </c>
      <c r="P20" s="1372">
        <v>440.99999999999983</v>
      </c>
      <c r="Q20" s="1175"/>
      <c r="R20" s="1169"/>
    </row>
    <row r="21" spans="1:18" s="1162" customFormat="1" ht="10.5" customHeight="1" x14ac:dyDescent="0.2">
      <c r="A21" s="1167"/>
      <c r="B21" s="1157"/>
      <c r="C21" s="1216" t="s">
        <v>63</v>
      </c>
      <c r="D21" s="1216"/>
      <c r="E21" s="1372">
        <v>40516.611094473825</v>
      </c>
      <c r="F21" s="1372">
        <v>28871.898426609463</v>
      </c>
      <c r="G21" s="1372">
        <v>11644.712667863461</v>
      </c>
      <c r="H21" s="1372">
        <v>39544.012289733982</v>
      </c>
      <c r="I21" s="1372">
        <v>27566.553405965184</v>
      </c>
      <c r="J21" s="1372">
        <v>11977.45888376859</v>
      </c>
      <c r="K21" s="1372">
        <v>42391.421162482759</v>
      </c>
      <c r="L21" s="1372">
        <v>30604.301348841676</v>
      </c>
      <c r="M21" s="1372">
        <v>11787.119813640937</v>
      </c>
      <c r="N21" s="1372">
        <v>44230.199999999233</v>
      </c>
      <c r="O21" s="1372">
        <v>30497.49999999944</v>
      </c>
      <c r="P21" s="1372">
        <v>13732.69999999999</v>
      </c>
      <c r="Q21" s="1175"/>
      <c r="R21" s="1169"/>
    </row>
    <row r="22" spans="1:18" s="1162" customFormat="1" ht="10.5" customHeight="1" x14ac:dyDescent="0.2">
      <c r="A22" s="1167"/>
      <c r="B22" s="1157"/>
      <c r="C22" s="1216" t="s">
        <v>79</v>
      </c>
      <c r="D22" s="1216"/>
      <c r="E22" s="1372">
        <v>7678.4137596011469</v>
      </c>
      <c r="F22" s="1372">
        <v>5283.016244720232</v>
      </c>
      <c r="G22" s="1372">
        <v>2395.3975148809445</v>
      </c>
      <c r="H22" s="1372">
        <v>7565.7939871953613</v>
      </c>
      <c r="I22" s="1372">
        <v>5261.8811293481194</v>
      </c>
      <c r="J22" s="1372">
        <v>2303.9128578472241</v>
      </c>
      <c r="K22" s="1372">
        <v>7710.7684208772689</v>
      </c>
      <c r="L22" s="1372">
        <v>5351.3879506244239</v>
      </c>
      <c r="M22" s="1372">
        <v>2359.3804702528446</v>
      </c>
      <c r="N22" s="1372">
        <v>8181.9000000000351</v>
      </c>
      <c r="O22" s="1372">
        <v>5771.0000000000155</v>
      </c>
      <c r="P22" s="1372">
        <v>2410.9</v>
      </c>
      <c r="Q22" s="1175"/>
      <c r="R22" s="1169"/>
    </row>
    <row r="23" spans="1:18" s="1162" customFormat="1" ht="10.5" customHeight="1" x14ac:dyDescent="0.2">
      <c r="A23" s="1167"/>
      <c r="B23" s="1157"/>
      <c r="C23" s="1216" t="s">
        <v>58</v>
      </c>
      <c r="D23" s="1216"/>
      <c r="E23" s="1372">
        <v>11006.211329799453</v>
      </c>
      <c r="F23" s="1372">
        <v>7487.8626834114493</v>
      </c>
      <c r="G23" s="1372">
        <v>3518.3486463880513</v>
      </c>
      <c r="H23" s="1372">
        <v>11371.017336960353</v>
      </c>
      <c r="I23" s="1372">
        <v>7674.7058096646497</v>
      </c>
      <c r="J23" s="1372">
        <v>3696.3115272956748</v>
      </c>
      <c r="K23" s="1372">
        <v>10951.199047746046</v>
      </c>
      <c r="L23" s="1372">
        <v>7639.2468406984372</v>
      </c>
      <c r="M23" s="1372">
        <v>3311.952207047611</v>
      </c>
      <c r="N23" s="1372">
        <v>10813.000000000029</v>
      </c>
      <c r="O23" s="1372">
        <v>7274.6000000000349</v>
      </c>
      <c r="P23" s="1372">
        <v>3538.4000000000005</v>
      </c>
      <c r="Q23" s="1175"/>
      <c r="R23" s="1169"/>
    </row>
    <row r="24" spans="1:18" s="1162" customFormat="1" ht="10.5" customHeight="1" x14ac:dyDescent="0.2">
      <c r="A24" s="1167"/>
      <c r="B24" s="1157"/>
      <c r="C24" s="1216" t="s">
        <v>65</v>
      </c>
      <c r="D24" s="1216"/>
      <c r="E24" s="1372">
        <v>4155.4684688742464</v>
      </c>
      <c r="F24" s="1372">
        <v>3053.4322740389425</v>
      </c>
      <c r="G24" s="1372">
        <v>1102.0361948353057</v>
      </c>
      <c r="H24" s="1372">
        <v>4200.8914310478476</v>
      </c>
      <c r="I24" s="1372">
        <v>2946.8786168333818</v>
      </c>
      <c r="J24" s="1372">
        <v>1254.0128142144606</v>
      </c>
      <c r="K24" s="1372">
        <v>4147.5246371072853</v>
      </c>
      <c r="L24" s="1372">
        <v>2851.3572627466283</v>
      </c>
      <c r="M24" s="1372">
        <v>1296.1673743606541</v>
      </c>
      <c r="N24" s="1372">
        <v>4777.9000000000078</v>
      </c>
      <c r="O24" s="1372">
        <v>3637.2999999999988</v>
      </c>
      <c r="P24" s="1372">
        <v>1140.5999999999997</v>
      </c>
      <c r="Q24" s="1175"/>
      <c r="R24" s="1169"/>
    </row>
    <row r="25" spans="1:18" s="1162" customFormat="1" ht="10.5" customHeight="1" x14ac:dyDescent="0.2">
      <c r="A25" s="1167"/>
      <c r="B25" s="1157"/>
      <c r="C25" s="1216" t="s">
        <v>67</v>
      </c>
      <c r="D25" s="1216"/>
      <c r="E25" s="1372">
        <v>2386.3574419082793</v>
      </c>
      <c r="F25" s="1372">
        <v>1778.0154048403333</v>
      </c>
      <c r="G25" s="1372">
        <v>608.3420370679446</v>
      </c>
      <c r="H25" s="1372">
        <v>2415.7836880646892</v>
      </c>
      <c r="I25" s="1372">
        <v>1777.6623319789644</v>
      </c>
      <c r="J25" s="1372">
        <v>638.12135608572146</v>
      </c>
      <c r="K25" s="1372">
        <v>2549.0210436736475</v>
      </c>
      <c r="L25" s="1372">
        <v>1955.7917866324858</v>
      </c>
      <c r="M25" s="1372">
        <v>593.2292570411596</v>
      </c>
      <c r="N25" s="1372">
        <v>2801.899999999996</v>
      </c>
      <c r="O25" s="1372">
        <v>1865.2999999999979</v>
      </c>
      <c r="P25" s="1372">
        <v>936.60000000000025</v>
      </c>
      <c r="Q25" s="1175"/>
      <c r="R25" s="1169"/>
    </row>
    <row r="26" spans="1:18" s="1162" customFormat="1" ht="10.5" customHeight="1" x14ac:dyDescent="0.2">
      <c r="A26" s="1167"/>
      <c r="B26" s="1157"/>
      <c r="C26" s="1216" t="s">
        <v>77</v>
      </c>
      <c r="D26" s="1216"/>
      <c r="E26" s="1372">
        <v>5584.0694000730455</v>
      </c>
      <c r="F26" s="1372">
        <v>4128.4926393210399</v>
      </c>
      <c r="G26" s="1372">
        <v>1455.5767607520168</v>
      </c>
      <c r="H26" s="1372">
        <v>6087.646540808495</v>
      </c>
      <c r="I26" s="1372">
        <v>4272.241098165945</v>
      </c>
      <c r="J26" s="1372">
        <v>1815.4054426425455</v>
      </c>
      <c r="K26" s="1372">
        <v>6342.5957728726708</v>
      </c>
      <c r="L26" s="1372">
        <v>4800.2725792912352</v>
      </c>
      <c r="M26" s="1372">
        <v>1542.3231935814376</v>
      </c>
      <c r="N26" s="1372">
        <v>6342.6000000000113</v>
      </c>
      <c r="O26" s="1372">
        <v>4634.800000000002</v>
      </c>
      <c r="P26" s="1372">
        <v>1707.8000000000004</v>
      </c>
      <c r="Q26" s="1175"/>
      <c r="R26" s="1169"/>
    </row>
    <row r="27" spans="1:18" s="1162" customFormat="1" ht="10.5" customHeight="1" x14ac:dyDescent="0.2">
      <c r="A27" s="1167"/>
      <c r="B27" s="1157"/>
      <c r="C27" s="1216" t="s">
        <v>502</v>
      </c>
      <c r="D27" s="1216"/>
      <c r="E27" s="1372">
        <v>2315</v>
      </c>
      <c r="F27" s="1372">
        <v>1737</v>
      </c>
      <c r="G27" s="1372">
        <v>578</v>
      </c>
      <c r="H27" s="1372">
        <v>2410</v>
      </c>
      <c r="I27" s="1372">
        <v>1742</v>
      </c>
      <c r="J27" s="1372">
        <v>668</v>
      </c>
      <c r="K27" s="1372">
        <v>2198</v>
      </c>
      <c r="L27" s="1372">
        <v>1627</v>
      </c>
      <c r="M27" s="1372">
        <v>571</v>
      </c>
      <c r="N27" s="1372">
        <v>2378</v>
      </c>
      <c r="O27" s="1372">
        <v>1781</v>
      </c>
      <c r="P27" s="1372">
        <v>597</v>
      </c>
      <c r="Q27" s="1175"/>
      <c r="R27" s="1169"/>
    </row>
    <row r="28" spans="1:18" s="1162" customFormat="1" ht="10.5" customHeight="1" x14ac:dyDescent="0.2">
      <c r="A28" s="1167"/>
      <c r="B28" s="1157"/>
      <c r="C28" s="1216" t="s">
        <v>503</v>
      </c>
      <c r="D28" s="1216"/>
      <c r="E28" s="1372">
        <v>3303</v>
      </c>
      <c r="F28" s="1372">
        <v>2482</v>
      </c>
      <c r="G28" s="1372">
        <v>821</v>
      </c>
      <c r="H28" s="1372">
        <v>3219</v>
      </c>
      <c r="I28" s="1372">
        <v>2283</v>
      </c>
      <c r="J28" s="1372">
        <v>936</v>
      </c>
      <c r="K28" s="1372">
        <v>3543</v>
      </c>
      <c r="L28" s="1372">
        <v>2522</v>
      </c>
      <c r="M28" s="1372">
        <v>1021</v>
      </c>
      <c r="N28" s="1372">
        <v>3486</v>
      </c>
      <c r="O28" s="1372">
        <v>2324</v>
      </c>
      <c r="P28" s="1372">
        <v>1162</v>
      </c>
      <c r="Q28" s="1175"/>
      <c r="R28" s="1169"/>
    </row>
    <row r="29" spans="1:18" s="1162" customFormat="1" ht="10.5" customHeight="1" x14ac:dyDescent="0.2">
      <c r="A29" s="1167"/>
      <c r="B29" s="1157"/>
      <c r="C29" s="1216" t="s">
        <v>504</v>
      </c>
      <c r="D29" s="1216"/>
      <c r="E29" s="1372">
        <v>3493</v>
      </c>
      <c r="F29" s="1372">
        <v>3430</v>
      </c>
      <c r="G29" s="1372">
        <v>63</v>
      </c>
      <c r="H29" s="1372">
        <v>4219</v>
      </c>
      <c r="I29" s="1372">
        <v>4172</v>
      </c>
      <c r="J29" s="1372">
        <v>47</v>
      </c>
      <c r="K29" s="1372">
        <v>4056</v>
      </c>
      <c r="L29" s="1372">
        <v>3980</v>
      </c>
      <c r="M29" s="1372">
        <v>76</v>
      </c>
      <c r="N29" s="1372">
        <v>4033</v>
      </c>
      <c r="O29" s="1372">
        <v>3970</v>
      </c>
      <c r="P29" s="1372">
        <v>63</v>
      </c>
      <c r="Q29" s="1175"/>
      <c r="R29" s="1169"/>
    </row>
    <row r="30" spans="1:18" s="1174" customFormat="1" ht="3" customHeight="1" thickBot="1" x14ac:dyDescent="0.25">
      <c r="A30" s="1170"/>
      <c r="B30" s="1170"/>
      <c r="C30" s="1171"/>
      <c r="D30" s="1172"/>
      <c r="E30" s="1172"/>
      <c r="F30" s="1172"/>
      <c r="G30" s="1172"/>
      <c r="H30" s="1218"/>
      <c r="I30" s="1218"/>
      <c r="J30" s="1218"/>
      <c r="K30" s="1218"/>
      <c r="L30" s="1218"/>
      <c r="M30" s="1218"/>
      <c r="N30" s="1373"/>
      <c r="O30" s="1373"/>
      <c r="P30" s="1373"/>
      <c r="Q30" s="452"/>
      <c r="R30" s="1173"/>
    </row>
    <row r="31" spans="1:18" s="137" customFormat="1" ht="13.5" thickBot="1" x14ac:dyDescent="0.25">
      <c r="A31" s="135"/>
      <c r="B31" s="136"/>
      <c r="C31" s="1366" t="s">
        <v>516</v>
      </c>
      <c r="D31" s="1367"/>
      <c r="E31" s="1367"/>
      <c r="F31" s="1367"/>
      <c r="G31" s="1367"/>
      <c r="H31" s="1367"/>
      <c r="I31" s="1367"/>
      <c r="J31" s="1367"/>
      <c r="K31" s="1367"/>
      <c r="L31" s="1367"/>
      <c r="M31" s="1367"/>
      <c r="N31" s="1367"/>
      <c r="O31" s="1367"/>
      <c r="P31" s="1368"/>
      <c r="Q31" s="452"/>
      <c r="R31" s="1155"/>
    </row>
    <row r="32" spans="1:18" s="1166" customFormat="1" ht="13.5" customHeight="1" x14ac:dyDescent="0.2">
      <c r="A32" s="1163"/>
      <c r="B32" s="1164"/>
      <c r="C32" s="1660" t="s">
        <v>68</v>
      </c>
      <c r="D32" s="1660"/>
      <c r="E32" s="1374">
        <v>175</v>
      </c>
      <c r="F32" s="1374">
        <v>168</v>
      </c>
      <c r="G32" s="1374">
        <v>7</v>
      </c>
      <c r="H32" s="1374">
        <v>160</v>
      </c>
      <c r="I32" s="1374">
        <v>154</v>
      </c>
      <c r="J32" s="1375">
        <v>6</v>
      </c>
      <c r="K32" s="1375">
        <v>160</v>
      </c>
      <c r="L32" s="1375">
        <v>153</v>
      </c>
      <c r="M32" s="1375">
        <v>7</v>
      </c>
      <c r="N32" s="1376">
        <v>161</v>
      </c>
      <c r="O32" s="1376">
        <v>159</v>
      </c>
      <c r="P32" s="1376">
        <v>2</v>
      </c>
      <c r="Q32" s="452"/>
      <c r="R32" s="1165"/>
    </row>
    <row r="33" spans="1:18" s="1166" customFormat="1" ht="9.75" customHeight="1" x14ac:dyDescent="0.2">
      <c r="A33" s="1163"/>
      <c r="B33" s="1164"/>
      <c r="C33" s="1216" t="s">
        <v>62</v>
      </c>
      <c r="D33" s="1216"/>
      <c r="E33" s="1377">
        <v>12</v>
      </c>
      <c r="F33" s="1377">
        <v>12</v>
      </c>
      <c r="G33" s="1377">
        <v>0</v>
      </c>
      <c r="H33" s="1377">
        <v>12</v>
      </c>
      <c r="I33" s="1377">
        <v>11</v>
      </c>
      <c r="J33" s="1377">
        <v>1</v>
      </c>
      <c r="K33" s="1377">
        <v>7</v>
      </c>
      <c r="L33" s="1377">
        <v>6</v>
      </c>
      <c r="M33" s="1377">
        <v>1</v>
      </c>
      <c r="N33" s="1378">
        <v>13</v>
      </c>
      <c r="O33" s="1378">
        <v>13</v>
      </c>
      <c r="P33" s="1378">
        <v>0</v>
      </c>
      <c r="Q33" s="452"/>
      <c r="R33" s="1165"/>
    </row>
    <row r="34" spans="1:18" s="1166" customFormat="1" ht="10.5" customHeight="1" x14ac:dyDescent="0.2">
      <c r="A34" s="1163"/>
      <c r="B34" s="1164"/>
      <c r="C34" s="1216" t="s">
        <v>55</v>
      </c>
      <c r="D34" s="1216"/>
      <c r="E34" s="1377">
        <v>3</v>
      </c>
      <c r="F34" s="1377">
        <v>3</v>
      </c>
      <c r="G34" s="1377">
        <v>0</v>
      </c>
      <c r="H34" s="1377">
        <v>2</v>
      </c>
      <c r="I34" s="1377">
        <v>2</v>
      </c>
      <c r="J34" s="1377">
        <v>0</v>
      </c>
      <c r="K34" s="1377">
        <v>6</v>
      </c>
      <c r="L34" s="1377">
        <v>6</v>
      </c>
      <c r="M34" s="1377">
        <v>0</v>
      </c>
      <c r="N34" s="1378">
        <v>5</v>
      </c>
      <c r="O34" s="1378">
        <v>5</v>
      </c>
      <c r="P34" s="1378">
        <v>0</v>
      </c>
      <c r="Q34" s="452"/>
      <c r="R34" s="1165"/>
    </row>
    <row r="35" spans="1:18" s="1162" customFormat="1" ht="10.5" customHeight="1" x14ac:dyDescent="0.2">
      <c r="A35" s="1167"/>
      <c r="B35" s="1157"/>
      <c r="C35" s="1216" t="s">
        <v>64</v>
      </c>
      <c r="D35" s="1216"/>
      <c r="E35" s="1377">
        <v>6</v>
      </c>
      <c r="F35" s="1377">
        <v>6</v>
      </c>
      <c r="G35" s="1377">
        <v>0</v>
      </c>
      <c r="H35" s="1377">
        <v>9</v>
      </c>
      <c r="I35" s="1377">
        <v>9</v>
      </c>
      <c r="J35" s="1377">
        <v>0</v>
      </c>
      <c r="K35" s="1377">
        <v>8</v>
      </c>
      <c r="L35" s="1377">
        <v>8</v>
      </c>
      <c r="M35" s="1377">
        <v>0</v>
      </c>
      <c r="N35" s="1378">
        <v>10</v>
      </c>
      <c r="O35" s="1378">
        <v>9</v>
      </c>
      <c r="P35" s="1378">
        <v>1</v>
      </c>
      <c r="Q35" s="1175"/>
      <c r="R35" s="1169"/>
    </row>
    <row r="36" spans="1:18" s="1162" customFormat="1" ht="10.5" customHeight="1" x14ac:dyDescent="0.2">
      <c r="A36" s="1167"/>
      <c r="B36" s="1157"/>
      <c r="C36" s="1216" t="s">
        <v>66</v>
      </c>
      <c r="D36" s="1216"/>
      <c r="E36" s="1377">
        <v>3</v>
      </c>
      <c r="F36" s="1377">
        <v>2</v>
      </c>
      <c r="G36" s="1377">
        <v>1</v>
      </c>
      <c r="H36" s="1377">
        <v>6</v>
      </c>
      <c r="I36" s="1377">
        <v>5</v>
      </c>
      <c r="J36" s="1377">
        <v>1</v>
      </c>
      <c r="K36" s="1377">
        <v>1</v>
      </c>
      <c r="L36" s="1377">
        <v>1</v>
      </c>
      <c r="M36" s="1377">
        <v>0</v>
      </c>
      <c r="N36" s="1378">
        <v>5</v>
      </c>
      <c r="O36" s="1378">
        <v>5</v>
      </c>
      <c r="P36" s="1378">
        <v>0</v>
      </c>
      <c r="Q36" s="1175"/>
      <c r="R36" s="1169"/>
    </row>
    <row r="37" spans="1:18" s="1162" customFormat="1" ht="10.5" customHeight="1" x14ac:dyDescent="0.2">
      <c r="A37" s="1167"/>
      <c r="B37" s="1157"/>
      <c r="C37" s="1216" t="s">
        <v>75</v>
      </c>
      <c r="D37" s="1216"/>
      <c r="E37" s="1377">
        <v>6</v>
      </c>
      <c r="F37" s="1377">
        <v>6</v>
      </c>
      <c r="G37" s="1377">
        <v>0</v>
      </c>
      <c r="H37" s="1377">
        <v>2</v>
      </c>
      <c r="I37" s="1377">
        <v>2</v>
      </c>
      <c r="J37" s="1377">
        <v>0</v>
      </c>
      <c r="K37" s="1377">
        <v>1</v>
      </c>
      <c r="L37" s="1377">
        <v>1</v>
      </c>
      <c r="M37" s="1377">
        <v>0</v>
      </c>
      <c r="N37" s="1378">
        <v>3</v>
      </c>
      <c r="O37" s="1378">
        <v>3</v>
      </c>
      <c r="P37" s="1378">
        <v>0</v>
      </c>
      <c r="Q37" s="1175"/>
      <c r="R37" s="1169"/>
    </row>
    <row r="38" spans="1:18" s="1162" customFormat="1" ht="10.5" customHeight="1" x14ac:dyDescent="0.2">
      <c r="A38" s="1167"/>
      <c r="B38" s="1157"/>
      <c r="C38" s="1216" t="s">
        <v>61</v>
      </c>
      <c r="D38" s="1216"/>
      <c r="E38" s="1377">
        <v>6</v>
      </c>
      <c r="F38" s="1377">
        <v>5</v>
      </c>
      <c r="G38" s="1377">
        <v>1</v>
      </c>
      <c r="H38" s="1377">
        <v>10</v>
      </c>
      <c r="I38" s="1377">
        <v>10</v>
      </c>
      <c r="J38" s="1377">
        <v>0</v>
      </c>
      <c r="K38" s="1377">
        <v>4</v>
      </c>
      <c r="L38" s="1377">
        <v>4</v>
      </c>
      <c r="M38" s="1377">
        <v>0</v>
      </c>
      <c r="N38" s="1378">
        <v>14</v>
      </c>
      <c r="O38" s="1378">
        <v>14</v>
      </c>
      <c r="P38" s="1378">
        <v>0</v>
      </c>
      <c r="Q38" s="1175"/>
      <c r="R38" s="1169"/>
    </row>
    <row r="39" spans="1:18" s="1162" customFormat="1" ht="10.5" customHeight="1" x14ac:dyDescent="0.2">
      <c r="A39" s="1167"/>
      <c r="B39" s="1157"/>
      <c r="C39" s="1216" t="s">
        <v>56</v>
      </c>
      <c r="D39" s="1216"/>
      <c r="E39" s="1377">
        <v>2</v>
      </c>
      <c r="F39" s="1377">
        <v>2</v>
      </c>
      <c r="G39" s="1377">
        <v>0</v>
      </c>
      <c r="H39" s="1377">
        <v>2</v>
      </c>
      <c r="I39" s="1377">
        <v>2</v>
      </c>
      <c r="J39" s="1377">
        <v>0</v>
      </c>
      <c r="K39" s="1377">
        <v>5</v>
      </c>
      <c r="L39" s="1377">
        <v>3</v>
      </c>
      <c r="M39" s="1377">
        <v>2</v>
      </c>
      <c r="N39" s="1378">
        <v>1</v>
      </c>
      <c r="O39" s="1378">
        <v>1</v>
      </c>
      <c r="P39" s="1378">
        <v>0</v>
      </c>
      <c r="Q39" s="1175"/>
      <c r="R39" s="1169"/>
    </row>
    <row r="40" spans="1:18" s="1162" customFormat="1" ht="10.5" customHeight="1" x14ac:dyDescent="0.2">
      <c r="A40" s="1167"/>
      <c r="B40" s="1157"/>
      <c r="C40" s="1216" t="s">
        <v>74</v>
      </c>
      <c r="D40" s="1216"/>
      <c r="E40" s="1377">
        <v>8</v>
      </c>
      <c r="F40" s="1377">
        <v>8</v>
      </c>
      <c r="G40" s="1377">
        <v>0</v>
      </c>
      <c r="H40" s="1377">
        <v>5</v>
      </c>
      <c r="I40" s="1377">
        <v>5</v>
      </c>
      <c r="J40" s="1377">
        <v>0</v>
      </c>
      <c r="K40" s="1377">
        <v>7</v>
      </c>
      <c r="L40" s="1377">
        <v>6</v>
      </c>
      <c r="M40" s="1377">
        <v>1</v>
      </c>
      <c r="N40" s="1378">
        <v>7</v>
      </c>
      <c r="O40" s="1378">
        <v>7</v>
      </c>
      <c r="P40" s="1378">
        <v>0</v>
      </c>
      <c r="Q40" s="1175"/>
      <c r="R40" s="1169"/>
    </row>
    <row r="41" spans="1:18" s="1162" customFormat="1" ht="10.5" customHeight="1" x14ac:dyDescent="0.2">
      <c r="A41" s="1167"/>
      <c r="B41" s="1157"/>
      <c r="C41" s="1216" t="s">
        <v>76</v>
      </c>
      <c r="D41" s="1216"/>
      <c r="E41" s="1377">
        <v>2</v>
      </c>
      <c r="F41" s="1377">
        <v>2</v>
      </c>
      <c r="G41" s="1377">
        <v>0</v>
      </c>
      <c r="H41" s="1377">
        <v>5</v>
      </c>
      <c r="I41" s="1377">
        <v>5</v>
      </c>
      <c r="J41" s="1377">
        <v>0</v>
      </c>
      <c r="K41" s="1377">
        <v>5</v>
      </c>
      <c r="L41" s="1377">
        <v>5</v>
      </c>
      <c r="M41" s="1377">
        <v>0</v>
      </c>
      <c r="N41" s="1378">
        <v>3</v>
      </c>
      <c r="O41" s="1378">
        <v>3</v>
      </c>
      <c r="P41" s="1378">
        <v>0</v>
      </c>
      <c r="Q41" s="1175"/>
      <c r="R41" s="1169"/>
    </row>
    <row r="42" spans="1:18" s="1162" customFormat="1" ht="10.5" customHeight="1" x14ac:dyDescent="0.2">
      <c r="A42" s="1167"/>
      <c r="B42" s="1157"/>
      <c r="C42" s="1216" t="s">
        <v>60</v>
      </c>
      <c r="D42" s="1216"/>
      <c r="E42" s="1377">
        <v>8</v>
      </c>
      <c r="F42" s="1377">
        <v>7</v>
      </c>
      <c r="G42" s="1377">
        <v>1</v>
      </c>
      <c r="H42" s="1377">
        <v>11</v>
      </c>
      <c r="I42" s="1377">
        <v>10</v>
      </c>
      <c r="J42" s="1377">
        <v>1</v>
      </c>
      <c r="K42" s="1377">
        <v>9</v>
      </c>
      <c r="L42" s="1377">
        <v>9</v>
      </c>
      <c r="M42" s="1377">
        <v>0</v>
      </c>
      <c r="N42" s="1378">
        <v>5</v>
      </c>
      <c r="O42" s="1378">
        <v>5</v>
      </c>
      <c r="P42" s="1378">
        <v>0</v>
      </c>
      <c r="Q42" s="1175"/>
      <c r="R42" s="1169"/>
    </row>
    <row r="43" spans="1:18" s="1162" customFormat="1" ht="10.5" customHeight="1" x14ac:dyDescent="0.2">
      <c r="A43" s="1167"/>
      <c r="B43" s="1157"/>
      <c r="C43" s="1216" t="s">
        <v>59</v>
      </c>
      <c r="D43" s="1216"/>
      <c r="E43" s="1377">
        <v>16</v>
      </c>
      <c r="F43" s="1377">
        <v>16</v>
      </c>
      <c r="G43" s="1377">
        <v>0</v>
      </c>
      <c r="H43" s="1377">
        <v>14</v>
      </c>
      <c r="I43" s="1377">
        <v>12</v>
      </c>
      <c r="J43" s="1377">
        <v>2</v>
      </c>
      <c r="K43" s="1377">
        <v>17</v>
      </c>
      <c r="L43" s="1377">
        <v>16</v>
      </c>
      <c r="M43" s="1377">
        <v>1</v>
      </c>
      <c r="N43" s="1378">
        <v>21</v>
      </c>
      <c r="O43" s="1378">
        <v>21</v>
      </c>
      <c r="P43" s="1378">
        <v>0</v>
      </c>
      <c r="Q43" s="1175"/>
      <c r="R43" s="1169"/>
    </row>
    <row r="44" spans="1:18" s="1162" customFormat="1" ht="10.5" customHeight="1" x14ac:dyDescent="0.2">
      <c r="A44" s="1167"/>
      <c r="B44" s="1157"/>
      <c r="C44" s="1216" t="s">
        <v>57</v>
      </c>
      <c r="D44" s="1216"/>
      <c r="E44" s="1377">
        <v>4</v>
      </c>
      <c r="F44" s="1377">
        <v>3</v>
      </c>
      <c r="G44" s="1377">
        <v>1</v>
      </c>
      <c r="H44" s="1377">
        <v>4</v>
      </c>
      <c r="I44" s="1377">
        <v>4</v>
      </c>
      <c r="J44" s="1377">
        <v>0</v>
      </c>
      <c r="K44" s="1377">
        <v>3</v>
      </c>
      <c r="L44" s="1377">
        <v>3</v>
      </c>
      <c r="M44" s="1377">
        <v>0</v>
      </c>
      <c r="N44" s="1378">
        <v>3</v>
      </c>
      <c r="O44" s="1378">
        <v>3</v>
      </c>
      <c r="P44" s="1378">
        <v>0</v>
      </c>
      <c r="Q44" s="1175"/>
      <c r="R44" s="1169"/>
    </row>
    <row r="45" spans="1:18" s="1162" customFormat="1" ht="10.5" customHeight="1" x14ac:dyDescent="0.2">
      <c r="A45" s="1167"/>
      <c r="B45" s="1157"/>
      <c r="C45" s="1216" t="s">
        <v>63</v>
      </c>
      <c r="D45" s="1216"/>
      <c r="E45" s="1377">
        <v>24</v>
      </c>
      <c r="F45" s="1377">
        <v>23</v>
      </c>
      <c r="G45" s="1377">
        <v>1</v>
      </c>
      <c r="H45" s="1377">
        <v>11</v>
      </c>
      <c r="I45" s="1377">
        <v>11</v>
      </c>
      <c r="J45" s="1377">
        <v>0</v>
      </c>
      <c r="K45" s="1377">
        <v>30</v>
      </c>
      <c r="L45" s="1377">
        <v>30</v>
      </c>
      <c r="M45" s="1377">
        <v>0</v>
      </c>
      <c r="N45" s="1378">
        <v>18</v>
      </c>
      <c r="O45" s="1378">
        <v>17</v>
      </c>
      <c r="P45" s="1378">
        <v>1</v>
      </c>
      <c r="Q45" s="1175"/>
      <c r="R45" s="1169"/>
    </row>
    <row r="46" spans="1:18" s="1162" customFormat="1" ht="10.5" customHeight="1" x14ac:dyDescent="0.2">
      <c r="A46" s="1167"/>
      <c r="B46" s="1157"/>
      <c r="C46" s="1216" t="s">
        <v>79</v>
      </c>
      <c r="D46" s="1216"/>
      <c r="E46" s="1377">
        <v>16</v>
      </c>
      <c r="F46" s="1377">
        <v>15</v>
      </c>
      <c r="G46" s="1377">
        <v>1</v>
      </c>
      <c r="H46" s="1377">
        <v>7</v>
      </c>
      <c r="I46" s="1377">
        <v>7</v>
      </c>
      <c r="J46" s="1377">
        <v>0</v>
      </c>
      <c r="K46" s="1377">
        <v>9</v>
      </c>
      <c r="L46" s="1377">
        <v>8</v>
      </c>
      <c r="M46" s="1377">
        <v>1</v>
      </c>
      <c r="N46" s="1378">
        <v>7</v>
      </c>
      <c r="O46" s="1378">
        <v>7</v>
      </c>
      <c r="P46" s="1378">
        <v>0</v>
      </c>
      <c r="Q46" s="1175"/>
      <c r="R46" s="1169"/>
    </row>
    <row r="47" spans="1:18" s="1162" customFormat="1" ht="10.5" customHeight="1" x14ac:dyDescent="0.2">
      <c r="A47" s="1167"/>
      <c r="B47" s="1157"/>
      <c r="C47" s="1216" t="s">
        <v>58</v>
      </c>
      <c r="D47" s="1216"/>
      <c r="E47" s="1377">
        <v>12</v>
      </c>
      <c r="F47" s="1377">
        <v>12</v>
      </c>
      <c r="G47" s="1377">
        <v>0</v>
      </c>
      <c r="H47" s="1377">
        <v>12</v>
      </c>
      <c r="I47" s="1377">
        <v>11</v>
      </c>
      <c r="J47" s="1377">
        <v>1</v>
      </c>
      <c r="K47" s="1377">
        <v>5</v>
      </c>
      <c r="L47" s="1377">
        <v>5</v>
      </c>
      <c r="M47" s="1377">
        <v>0</v>
      </c>
      <c r="N47" s="1378">
        <v>7</v>
      </c>
      <c r="O47" s="1378">
        <v>7</v>
      </c>
      <c r="P47" s="1378">
        <v>0</v>
      </c>
      <c r="Q47" s="1175"/>
      <c r="R47" s="1169"/>
    </row>
    <row r="48" spans="1:18" s="1162" customFormat="1" ht="10.5" customHeight="1" x14ac:dyDescent="0.2">
      <c r="A48" s="1167"/>
      <c r="B48" s="1157"/>
      <c r="C48" s="1216" t="s">
        <v>65</v>
      </c>
      <c r="D48" s="1216"/>
      <c r="E48" s="1377">
        <v>6</v>
      </c>
      <c r="F48" s="1377">
        <v>5</v>
      </c>
      <c r="G48" s="1377">
        <v>1</v>
      </c>
      <c r="H48" s="1377">
        <v>7</v>
      </c>
      <c r="I48" s="1377">
        <v>7</v>
      </c>
      <c r="J48" s="1377">
        <v>0</v>
      </c>
      <c r="K48" s="1377">
        <v>10</v>
      </c>
      <c r="L48" s="1377">
        <v>10</v>
      </c>
      <c r="M48" s="1377">
        <v>0</v>
      </c>
      <c r="N48" s="1378">
        <v>3</v>
      </c>
      <c r="O48" s="1378">
        <v>3</v>
      </c>
      <c r="P48" s="1378">
        <v>0</v>
      </c>
      <c r="Q48" s="1175"/>
      <c r="R48" s="1169"/>
    </row>
    <row r="49" spans="1:18" s="1162" customFormat="1" ht="10.5" customHeight="1" x14ac:dyDescent="0.2">
      <c r="A49" s="1167"/>
      <c r="B49" s="1157"/>
      <c r="C49" s="1216" t="s">
        <v>67</v>
      </c>
      <c r="D49" s="1216"/>
      <c r="E49" s="1377">
        <v>12</v>
      </c>
      <c r="F49" s="1377">
        <v>12</v>
      </c>
      <c r="G49" s="1377">
        <v>0</v>
      </c>
      <c r="H49" s="1377">
        <v>2</v>
      </c>
      <c r="I49" s="1377">
        <v>2</v>
      </c>
      <c r="J49" s="1377">
        <v>0</v>
      </c>
      <c r="K49" s="1377">
        <v>6</v>
      </c>
      <c r="L49" s="1377">
        <v>6</v>
      </c>
      <c r="M49" s="1377">
        <v>0</v>
      </c>
      <c r="N49" s="1378">
        <v>1</v>
      </c>
      <c r="O49" s="1378">
        <v>1</v>
      </c>
      <c r="P49" s="1378">
        <v>0</v>
      </c>
      <c r="Q49" s="1175"/>
      <c r="R49" s="1169"/>
    </row>
    <row r="50" spans="1:18" s="1162" customFormat="1" ht="10.5" customHeight="1" x14ac:dyDescent="0.2">
      <c r="A50" s="1167"/>
      <c r="B50" s="1157"/>
      <c r="C50" s="1216" t="s">
        <v>77</v>
      </c>
      <c r="D50" s="1216"/>
      <c r="E50" s="1377">
        <v>11</v>
      </c>
      <c r="F50" s="1377">
        <v>11</v>
      </c>
      <c r="G50" s="1377">
        <v>0</v>
      </c>
      <c r="H50" s="1377">
        <v>7</v>
      </c>
      <c r="I50" s="1377">
        <v>7</v>
      </c>
      <c r="J50" s="1377">
        <v>0</v>
      </c>
      <c r="K50" s="1377">
        <v>5</v>
      </c>
      <c r="L50" s="1377">
        <v>4</v>
      </c>
      <c r="M50" s="1377">
        <v>1</v>
      </c>
      <c r="N50" s="1378">
        <v>9</v>
      </c>
      <c r="O50" s="1378">
        <v>9</v>
      </c>
      <c r="P50" s="1378">
        <v>0</v>
      </c>
      <c r="Q50" s="1175"/>
      <c r="R50" s="1169"/>
    </row>
    <row r="51" spans="1:18" s="1162" customFormat="1" ht="10.5" customHeight="1" x14ac:dyDescent="0.2">
      <c r="A51" s="1167"/>
      <c r="B51" s="1157"/>
      <c r="C51" s="1216" t="s">
        <v>502</v>
      </c>
      <c r="D51" s="1216"/>
      <c r="E51" s="1377">
        <v>1</v>
      </c>
      <c r="F51" s="1377">
        <v>1</v>
      </c>
      <c r="G51" s="1377">
        <v>0</v>
      </c>
      <c r="H51" s="1377">
        <v>5</v>
      </c>
      <c r="I51" s="1377">
        <v>5</v>
      </c>
      <c r="J51" s="1377">
        <v>0</v>
      </c>
      <c r="K51" s="1377">
        <v>3</v>
      </c>
      <c r="L51" s="1377">
        <v>3</v>
      </c>
      <c r="M51" s="1377">
        <v>0</v>
      </c>
      <c r="N51" s="1378">
        <v>5</v>
      </c>
      <c r="O51" s="1378">
        <v>5</v>
      </c>
      <c r="P51" s="1378">
        <v>0</v>
      </c>
      <c r="Q51" s="1175"/>
      <c r="R51" s="1169"/>
    </row>
    <row r="52" spans="1:18" s="1162" customFormat="1" ht="10.5" customHeight="1" x14ac:dyDescent="0.2">
      <c r="A52" s="1167"/>
      <c r="B52" s="1157"/>
      <c r="C52" s="1216" t="s">
        <v>503</v>
      </c>
      <c r="D52" s="1216"/>
      <c r="E52" s="1377">
        <v>2</v>
      </c>
      <c r="F52" s="1377">
        <v>2</v>
      </c>
      <c r="G52" s="1377">
        <v>0</v>
      </c>
      <c r="H52" s="1377">
        <v>5</v>
      </c>
      <c r="I52" s="1377">
        <v>5</v>
      </c>
      <c r="J52" s="1377">
        <v>0</v>
      </c>
      <c r="K52" s="1377">
        <v>4</v>
      </c>
      <c r="L52" s="1377">
        <v>4</v>
      </c>
      <c r="M52" s="1377">
        <v>0</v>
      </c>
      <c r="N52" s="1378">
        <v>2</v>
      </c>
      <c r="O52" s="1378">
        <v>2</v>
      </c>
      <c r="P52" s="1378">
        <v>0</v>
      </c>
      <c r="Q52" s="1175"/>
      <c r="R52" s="1169"/>
    </row>
    <row r="53" spans="1:18" s="1162" customFormat="1" ht="10.5" customHeight="1" x14ac:dyDescent="0.2">
      <c r="A53" s="1167"/>
      <c r="B53" s="1157"/>
      <c r="C53" s="1216" t="s">
        <v>504</v>
      </c>
      <c r="D53" s="1216"/>
      <c r="E53" s="1377">
        <v>15</v>
      </c>
      <c r="F53" s="1377">
        <v>15</v>
      </c>
      <c r="G53" s="1377">
        <v>0</v>
      </c>
      <c r="H53" s="1377">
        <v>22</v>
      </c>
      <c r="I53" s="1377">
        <v>22</v>
      </c>
      <c r="J53" s="1377">
        <v>0</v>
      </c>
      <c r="K53" s="1377">
        <v>15</v>
      </c>
      <c r="L53" s="1377">
        <v>15</v>
      </c>
      <c r="M53" s="1377">
        <v>0</v>
      </c>
      <c r="N53" s="1378">
        <v>19</v>
      </c>
      <c r="O53" s="1378">
        <v>19</v>
      </c>
      <c r="P53" s="1378">
        <v>0</v>
      </c>
      <c r="Q53" s="1175"/>
      <c r="R53" s="1169"/>
    </row>
    <row r="54" spans="1:18" s="1162" customFormat="1" ht="3" customHeight="1" thickBot="1" x14ac:dyDescent="0.25">
      <c r="A54" s="1167"/>
      <c r="B54" s="1157"/>
      <c r="C54" s="1216"/>
      <c r="D54" s="1216"/>
      <c r="E54" s="1168"/>
      <c r="F54" s="1168"/>
      <c r="G54" s="1168"/>
      <c r="H54" s="1215"/>
      <c r="I54" s="1217"/>
      <c r="J54" s="1215"/>
      <c r="K54" s="1215"/>
      <c r="L54" s="1215"/>
      <c r="M54" s="1215"/>
      <c r="N54" s="1215"/>
      <c r="O54" s="1217"/>
      <c r="P54" s="1217"/>
      <c r="Q54" s="1175"/>
      <c r="R54" s="1169"/>
    </row>
    <row r="55" spans="1:18" s="137" customFormat="1" ht="13.5" thickBot="1" x14ac:dyDescent="0.25">
      <c r="A55" s="135"/>
      <c r="B55" s="136"/>
      <c r="C55" s="1366" t="s">
        <v>517</v>
      </c>
      <c r="D55" s="1367"/>
      <c r="E55" s="1367"/>
      <c r="F55" s="1367"/>
      <c r="G55" s="1367"/>
      <c r="H55" s="1367"/>
      <c r="I55" s="1367"/>
      <c r="J55" s="1367"/>
      <c r="K55" s="1367"/>
      <c r="L55" s="1367"/>
      <c r="M55" s="1367"/>
      <c r="N55" s="1367"/>
      <c r="O55" s="1367"/>
      <c r="P55" s="1368"/>
      <c r="Q55" s="452"/>
      <c r="R55" s="1155"/>
    </row>
    <row r="56" spans="1:18" s="1166" customFormat="1" ht="13.5" customHeight="1" x14ac:dyDescent="0.2">
      <c r="A56" s="1163"/>
      <c r="B56" s="1164"/>
      <c r="C56" s="1660" t="s">
        <v>68</v>
      </c>
      <c r="D56" s="1660"/>
      <c r="E56" s="1379">
        <v>5161342.6813148363</v>
      </c>
      <c r="F56" s="1379">
        <v>3772650.2747378773</v>
      </c>
      <c r="G56" s="1379">
        <v>1388692.4065767338</v>
      </c>
      <c r="H56" s="1379">
        <v>4986266.0743364329</v>
      </c>
      <c r="I56" s="1379">
        <v>3613992.9618459223</v>
      </c>
      <c r="J56" s="1371">
        <v>1372273.1124906843</v>
      </c>
      <c r="K56" s="1371">
        <v>5324130.7407275336</v>
      </c>
      <c r="L56" s="1371">
        <v>3852169.469400153</v>
      </c>
      <c r="M56" s="1371">
        <v>1471961.2713268525</v>
      </c>
      <c r="N56" s="1380">
        <v>5459744.2000003951</v>
      </c>
      <c r="O56" s="1380">
        <v>3897371.9000002914</v>
      </c>
      <c r="P56" s="1380">
        <v>1562372.2999999928</v>
      </c>
      <c r="Q56" s="452"/>
      <c r="R56" s="1165"/>
    </row>
    <row r="57" spans="1:18" s="1166" customFormat="1" ht="10.5" customHeight="1" x14ac:dyDescent="0.2">
      <c r="A57" s="1163"/>
      <c r="B57" s="1164"/>
      <c r="C57" s="1216" t="s">
        <v>62</v>
      </c>
      <c r="D57" s="1216"/>
      <c r="E57" s="1372">
        <v>451423.79306546977</v>
      </c>
      <c r="F57" s="1372">
        <v>329772.94180300366</v>
      </c>
      <c r="G57" s="1372">
        <v>121650.85126246548</v>
      </c>
      <c r="H57" s="1372">
        <v>458429.52352421766</v>
      </c>
      <c r="I57" s="1372">
        <v>346111.03538275923</v>
      </c>
      <c r="J57" s="1372">
        <v>112318.48814145925</v>
      </c>
      <c r="K57" s="1372">
        <v>501492.23182820727</v>
      </c>
      <c r="L57" s="1372">
        <v>379918.70948547544</v>
      </c>
      <c r="M57" s="1372">
        <v>121573.52234273542</v>
      </c>
      <c r="N57" s="1372">
        <v>457540.69999999797</v>
      </c>
      <c r="O57" s="1372">
        <v>327867.10000000248</v>
      </c>
      <c r="P57" s="1372">
        <v>129673.60000000014</v>
      </c>
      <c r="Q57" s="452"/>
      <c r="R57" s="1165"/>
    </row>
    <row r="58" spans="1:18" s="1166" customFormat="1" ht="10.5" customHeight="1" x14ac:dyDescent="0.2">
      <c r="A58" s="1163"/>
      <c r="B58" s="1164"/>
      <c r="C58" s="1216" t="s">
        <v>55</v>
      </c>
      <c r="D58" s="1216"/>
      <c r="E58" s="1372">
        <v>34609.607077418419</v>
      </c>
      <c r="F58" s="1372">
        <v>26060.683297840835</v>
      </c>
      <c r="G58" s="1372">
        <v>8548.9237795775844</v>
      </c>
      <c r="H58" s="1372">
        <v>42098.591350396498</v>
      </c>
      <c r="I58" s="1372">
        <v>27948.500784243432</v>
      </c>
      <c r="J58" s="1372">
        <v>14150.090566153001</v>
      </c>
      <c r="K58" s="1372">
        <v>51801.477959135314</v>
      </c>
      <c r="L58" s="1372">
        <v>39346.263130726045</v>
      </c>
      <c r="M58" s="1372">
        <v>12455.214828409216</v>
      </c>
      <c r="N58" s="1372">
        <v>59522.199999999953</v>
      </c>
      <c r="O58" s="1372">
        <v>45869.900000000031</v>
      </c>
      <c r="P58" s="1372">
        <v>13652.299999999997</v>
      </c>
      <c r="Q58" s="452"/>
      <c r="R58" s="1165"/>
    </row>
    <row r="59" spans="1:18" s="1162" customFormat="1" ht="10.5" customHeight="1" x14ac:dyDescent="0.2">
      <c r="A59" s="1167"/>
      <c r="B59" s="1157"/>
      <c r="C59" s="1216" t="s">
        <v>64</v>
      </c>
      <c r="D59" s="1216"/>
      <c r="E59" s="1372">
        <v>434468.80365281092</v>
      </c>
      <c r="F59" s="1372">
        <v>350059.66387323674</v>
      </c>
      <c r="G59" s="1372">
        <v>84409.139779575955</v>
      </c>
      <c r="H59" s="1372">
        <v>444989.87014116719</v>
      </c>
      <c r="I59" s="1372">
        <v>345865.64866884617</v>
      </c>
      <c r="J59" s="1372">
        <v>99124.221472320118</v>
      </c>
      <c r="K59" s="1372">
        <v>484037.62735530449</v>
      </c>
      <c r="L59" s="1372">
        <v>384063.13614727498</v>
      </c>
      <c r="M59" s="1372">
        <v>99974.491208030246</v>
      </c>
      <c r="N59" s="1372">
        <v>486219.59999999829</v>
      </c>
      <c r="O59" s="1372">
        <v>378438.60000000196</v>
      </c>
      <c r="P59" s="1372">
        <v>107781.00000000016</v>
      </c>
      <c r="Q59" s="1175"/>
      <c r="R59" s="1169"/>
    </row>
    <row r="60" spans="1:18" s="1162" customFormat="1" ht="10.5" customHeight="1" x14ac:dyDescent="0.2">
      <c r="A60" s="1167"/>
      <c r="B60" s="1157"/>
      <c r="C60" s="1216" t="s">
        <v>66</v>
      </c>
      <c r="D60" s="1216"/>
      <c r="E60" s="1372">
        <v>52289.14042223891</v>
      </c>
      <c r="F60" s="1372">
        <v>42259.89471315909</v>
      </c>
      <c r="G60" s="1372">
        <v>10029.245709079871</v>
      </c>
      <c r="H60" s="1372">
        <v>51158.816951243054</v>
      </c>
      <c r="I60" s="1372">
        <v>42583.601067845091</v>
      </c>
      <c r="J60" s="1372">
        <v>8575.2158833980047</v>
      </c>
      <c r="K60" s="1372">
        <v>45476.169313352286</v>
      </c>
      <c r="L60" s="1372">
        <v>29762.358773078431</v>
      </c>
      <c r="M60" s="1372">
        <v>15713.810540273847</v>
      </c>
      <c r="N60" s="1372">
        <v>43995.3</v>
      </c>
      <c r="O60" s="1372">
        <v>33725.099999999984</v>
      </c>
      <c r="P60" s="1372">
        <v>10270.200000000008</v>
      </c>
      <c r="Q60" s="1175"/>
      <c r="R60" s="1169"/>
    </row>
    <row r="61" spans="1:18" s="1162" customFormat="1" ht="10.5" customHeight="1" x14ac:dyDescent="0.2">
      <c r="A61" s="1167"/>
      <c r="B61" s="1157"/>
      <c r="C61" s="1216" t="s">
        <v>75</v>
      </c>
      <c r="D61" s="1216"/>
      <c r="E61" s="1372">
        <v>54663.930784605938</v>
      </c>
      <c r="F61" s="1372">
        <v>43470.090761574742</v>
      </c>
      <c r="G61" s="1372">
        <v>11193.840023031144</v>
      </c>
      <c r="H61" s="1372">
        <v>49788.547431178689</v>
      </c>
      <c r="I61" s="1372">
        <v>37703.895208957059</v>
      </c>
      <c r="J61" s="1372">
        <v>12084.652222221644</v>
      </c>
      <c r="K61" s="1372">
        <v>52280.503927473575</v>
      </c>
      <c r="L61" s="1372">
        <v>42759.894966735206</v>
      </c>
      <c r="M61" s="1372">
        <v>9520.6089607383674</v>
      </c>
      <c r="N61" s="1372">
        <v>58736.500000000007</v>
      </c>
      <c r="O61" s="1372">
        <v>39568.999999999985</v>
      </c>
      <c r="P61" s="1372">
        <v>19167.499999999993</v>
      </c>
      <c r="Q61" s="1175"/>
      <c r="R61" s="1169"/>
    </row>
    <row r="62" spans="1:18" s="1162" customFormat="1" ht="10.5" customHeight="1" x14ac:dyDescent="0.2">
      <c r="A62" s="1167"/>
      <c r="B62" s="1157"/>
      <c r="C62" s="1216" t="s">
        <v>61</v>
      </c>
      <c r="D62" s="1216"/>
      <c r="E62" s="1372">
        <v>153038.6995677689</v>
      </c>
      <c r="F62" s="1372">
        <v>109433.40968195179</v>
      </c>
      <c r="G62" s="1372">
        <v>43605.289885817714</v>
      </c>
      <c r="H62" s="1372">
        <v>147896.07234176708</v>
      </c>
      <c r="I62" s="1372">
        <v>104962.41168407485</v>
      </c>
      <c r="J62" s="1372">
        <v>42933.660657692315</v>
      </c>
      <c r="K62" s="1372">
        <v>157250.01787476629</v>
      </c>
      <c r="L62" s="1372">
        <v>104285.22236161311</v>
      </c>
      <c r="M62" s="1372">
        <v>52964.795513152945</v>
      </c>
      <c r="N62" s="1372">
        <v>160550.70000000039</v>
      </c>
      <c r="O62" s="1372">
        <v>113755.30000000003</v>
      </c>
      <c r="P62" s="1372">
        <v>46795.400000000023</v>
      </c>
      <c r="Q62" s="1175"/>
      <c r="R62" s="1169"/>
    </row>
    <row r="63" spans="1:18" s="1162" customFormat="1" ht="10.5" customHeight="1" x14ac:dyDescent="0.2">
      <c r="A63" s="1167"/>
      <c r="B63" s="1157"/>
      <c r="C63" s="1216" t="s">
        <v>56</v>
      </c>
      <c r="D63" s="1216"/>
      <c r="E63" s="1372">
        <v>67121.78799680683</v>
      </c>
      <c r="F63" s="1372">
        <v>50779.565851441643</v>
      </c>
      <c r="G63" s="1372">
        <v>16342.222145365145</v>
      </c>
      <c r="H63" s="1372">
        <v>59885.580198548771</v>
      </c>
      <c r="I63" s="1372">
        <v>43832.330292894498</v>
      </c>
      <c r="J63" s="1372">
        <v>16053.249905654242</v>
      </c>
      <c r="K63" s="1372">
        <v>62669.665775704336</v>
      </c>
      <c r="L63" s="1372">
        <v>46236.037622168282</v>
      </c>
      <c r="M63" s="1372">
        <v>16433.628153535938</v>
      </c>
      <c r="N63" s="1372">
        <v>64113.599999999882</v>
      </c>
      <c r="O63" s="1372">
        <v>45144.799999999996</v>
      </c>
      <c r="P63" s="1372">
        <v>18968.799999999996</v>
      </c>
      <c r="Q63" s="1175"/>
      <c r="R63" s="1169"/>
    </row>
    <row r="64" spans="1:18" s="1162" customFormat="1" ht="10.5" customHeight="1" x14ac:dyDescent="0.2">
      <c r="A64" s="1167"/>
      <c r="B64" s="1157"/>
      <c r="C64" s="1216" t="s">
        <v>74</v>
      </c>
      <c r="D64" s="1216"/>
      <c r="E64" s="1372">
        <v>177438.13254572538</v>
      </c>
      <c r="F64" s="1372">
        <v>119603.41258584381</v>
      </c>
      <c r="G64" s="1372">
        <v>57834.71995988163</v>
      </c>
      <c r="H64" s="1372">
        <v>165533.50995650026</v>
      </c>
      <c r="I64" s="1372">
        <v>110320.09651835629</v>
      </c>
      <c r="J64" s="1372">
        <v>55213.413438143289</v>
      </c>
      <c r="K64" s="1372">
        <v>185883.33317319871</v>
      </c>
      <c r="L64" s="1372">
        <v>114037.22564618503</v>
      </c>
      <c r="M64" s="1372">
        <v>71846.107527013519</v>
      </c>
      <c r="N64" s="1372">
        <v>183987.40000000063</v>
      </c>
      <c r="O64" s="1372">
        <v>114223.40000000017</v>
      </c>
      <c r="P64" s="1372">
        <v>69763.999999999869</v>
      </c>
      <c r="Q64" s="1175"/>
      <c r="R64" s="1169"/>
    </row>
    <row r="65" spans="1:18" s="1162" customFormat="1" ht="10.5" customHeight="1" x14ac:dyDescent="0.2">
      <c r="A65" s="1167"/>
      <c r="B65" s="1157"/>
      <c r="C65" s="1216" t="s">
        <v>76</v>
      </c>
      <c r="D65" s="1216"/>
      <c r="E65" s="1372">
        <v>42901.245263802266</v>
      </c>
      <c r="F65" s="1372">
        <v>33589.86204277596</v>
      </c>
      <c r="G65" s="1372">
        <v>9311.3832210263463</v>
      </c>
      <c r="H65" s="1372">
        <v>38133.060739566674</v>
      </c>
      <c r="I65" s="1372">
        <v>33222.383784018071</v>
      </c>
      <c r="J65" s="1372">
        <v>4910.6769555486426</v>
      </c>
      <c r="K65" s="1372">
        <v>52342.101064897019</v>
      </c>
      <c r="L65" s="1372">
        <v>39031.524045205151</v>
      </c>
      <c r="M65" s="1372">
        <v>13310.577019691837</v>
      </c>
      <c r="N65" s="1372">
        <v>48335.999999999927</v>
      </c>
      <c r="O65" s="1372">
        <v>38025.399999999965</v>
      </c>
      <c r="P65" s="1372">
        <v>10310.599999999999</v>
      </c>
      <c r="Q65" s="1175"/>
      <c r="R65" s="1169"/>
    </row>
    <row r="66" spans="1:18" s="1162" customFormat="1" ht="10.5" customHeight="1" x14ac:dyDescent="0.2">
      <c r="A66" s="1167"/>
      <c r="B66" s="1157"/>
      <c r="C66" s="1216" t="s">
        <v>60</v>
      </c>
      <c r="D66" s="1216"/>
      <c r="E66" s="1372">
        <v>270912.92749951192</v>
      </c>
      <c r="F66" s="1372">
        <v>195686.55235140127</v>
      </c>
      <c r="G66" s="1372">
        <v>75226.375148111518</v>
      </c>
      <c r="H66" s="1372">
        <v>269386.10251255624</v>
      </c>
      <c r="I66" s="1372">
        <v>200618.1641248602</v>
      </c>
      <c r="J66" s="1372">
        <v>68767.938387695714</v>
      </c>
      <c r="K66" s="1372">
        <v>292200.71034446033</v>
      </c>
      <c r="L66" s="1372">
        <v>215813.07114329861</v>
      </c>
      <c r="M66" s="1372">
        <v>76387.639201162223</v>
      </c>
      <c r="N66" s="1372">
        <v>285824.80000000133</v>
      </c>
      <c r="O66" s="1372">
        <v>215166.70000000106</v>
      </c>
      <c r="P66" s="1372">
        <v>70658.099999999919</v>
      </c>
      <c r="Q66" s="1175"/>
      <c r="R66" s="1169"/>
    </row>
    <row r="67" spans="1:18" s="1162" customFormat="1" ht="10.5" customHeight="1" x14ac:dyDescent="0.2">
      <c r="A67" s="1167"/>
      <c r="B67" s="1157"/>
      <c r="C67" s="1216" t="s">
        <v>59</v>
      </c>
      <c r="D67" s="1216"/>
      <c r="E67" s="1372">
        <v>1154631.4915443736</v>
      </c>
      <c r="F67" s="1372">
        <v>730052.71193805884</v>
      </c>
      <c r="G67" s="1372">
        <v>424578.77960629697</v>
      </c>
      <c r="H67" s="1372">
        <v>1047287.6394669877</v>
      </c>
      <c r="I67" s="1372">
        <v>666529.28065584274</v>
      </c>
      <c r="J67" s="1372">
        <v>380758.35881113674</v>
      </c>
      <c r="K67" s="1372">
        <v>1102667.7459733363</v>
      </c>
      <c r="L67" s="1372">
        <v>698303.83227838774</v>
      </c>
      <c r="M67" s="1372">
        <v>404363.91369495261</v>
      </c>
      <c r="N67" s="1372">
        <v>1149185.2999999772</v>
      </c>
      <c r="O67" s="1372">
        <v>754457.09999998659</v>
      </c>
      <c r="P67" s="1372">
        <v>394728.20000000158</v>
      </c>
      <c r="Q67" s="1175"/>
      <c r="R67" s="1169"/>
    </row>
    <row r="68" spans="1:18" s="1162" customFormat="1" ht="10.5" customHeight="1" x14ac:dyDescent="0.2">
      <c r="A68" s="1167"/>
      <c r="B68" s="1157"/>
      <c r="C68" s="1216" t="s">
        <v>57</v>
      </c>
      <c r="D68" s="1216"/>
      <c r="E68" s="1372">
        <v>42298.517622847037</v>
      </c>
      <c r="F68" s="1372">
        <v>24796.59180644136</v>
      </c>
      <c r="G68" s="1372">
        <v>17501.925816405685</v>
      </c>
      <c r="H68" s="1372">
        <v>50801.149342180652</v>
      </c>
      <c r="I68" s="1372">
        <v>34294.313174189345</v>
      </c>
      <c r="J68" s="1372">
        <v>16506.83616799127</v>
      </c>
      <c r="K68" s="1372">
        <v>45394.612568514029</v>
      </c>
      <c r="L68" s="1372">
        <v>32358.23267163838</v>
      </c>
      <c r="M68" s="1372">
        <v>13036.379896875571</v>
      </c>
      <c r="N68" s="1372">
        <v>43284.199999999983</v>
      </c>
      <c r="O68" s="1372">
        <v>24810.300000000021</v>
      </c>
      <c r="P68" s="1372">
        <v>18473.899999999994</v>
      </c>
      <c r="Q68" s="1175"/>
      <c r="R68" s="1169"/>
    </row>
    <row r="69" spans="1:18" s="1162" customFormat="1" ht="10.5" customHeight="1" x14ac:dyDescent="0.2">
      <c r="A69" s="1167"/>
      <c r="B69" s="1157"/>
      <c r="C69" s="1216" t="s">
        <v>63</v>
      </c>
      <c r="D69" s="1216"/>
      <c r="E69" s="1372">
        <v>1032062.0242365381</v>
      </c>
      <c r="F69" s="1372">
        <v>767317.82660854247</v>
      </c>
      <c r="G69" s="1372">
        <v>264744.19762797403</v>
      </c>
      <c r="H69" s="1372">
        <v>956163.04722336074</v>
      </c>
      <c r="I69" s="1372">
        <v>697971.42756350012</v>
      </c>
      <c r="J69" s="1372">
        <v>258191.61965985477</v>
      </c>
      <c r="K69" s="1372">
        <v>999104.93252968858</v>
      </c>
      <c r="L69" s="1372">
        <v>731817.08377570158</v>
      </c>
      <c r="M69" s="1372">
        <v>267287.84875398653</v>
      </c>
      <c r="N69" s="1372">
        <v>1115658.1999999818</v>
      </c>
      <c r="O69" s="1372">
        <v>782088.59999998729</v>
      </c>
      <c r="P69" s="1372">
        <v>333569.59999999969</v>
      </c>
      <c r="Q69" s="1175"/>
      <c r="R69" s="1169"/>
    </row>
    <row r="70" spans="1:18" s="1162" customFormat="1" ht="10.5" customHeight="1" x14ac:dyDescent="0.2">
      <c r="A70" s="1167"/>
      <c r="B70" s="1157"/>
      <c r="C70" s="1216" t="s">
        <v>79</v>
      </c>
      <c r="D70" s="1216"/>
      <c r="E70" s="1372">
        <v>243918.72255960642</v>
      </c>
      <c r="F70" s="1372">
        <v>171832.61140749138</v>
      </c>
      <c r="G70" s="1372">
        <v>72086.11115211554</v>
      </c>
      <c r="H70" s="1372">
        <v>214830.61748620143</v>
      </c>
      <c r="I70" s="1372">
        <v>153777.52195105157</v>
      </c>
      <c r="J70" s="1372">
        <v>61053.095535149267</v>
      </c>
      <c r="K70" s="1372">
        <v>227113.25633141526</v>
      </c>
      <c r="L70" s="1372">
        <v>157337.91136061942</v>
      </c>
      <c r="M70" s="1372">
        <v>69775.344970795748</v>
      </c>
      <c r="N70" s="1372">
        <v>245092.10000000126</v>
      </c>
      <c r="O70" s="1372">
        <v>170714.30000000057</v>
      </c>
      <c r="P70" s="1372">
        <v>74377.8</v>
      </c>
      <c r="Q70" s="1175"/>
      <c r="R70" s="1169"/>
    </row>
    <row r="71" spans="1:18" s="1162" customFormat="1" ht="10.5" customHeight="1" x14ac:dyDescent="0.2">
      <c r="A71" s="1167"/>
      <c r="B71" s="1157"/>
      <c r="C71" s="1216" t="s">
        <v>58</v>
      </c>
      <c r="D71" s="1216"/>
      <c r="E71" s="1372">
        <v>297501.09149129956</v>
      </c>
      <c r="F71" s="1372">
        <v>222856.19328934257</v>
      </c>
      <c r="G71" s="1372">
        <v>74644.898201958596</v>
      </c>
      <c r="H71" s="1372">
        <v>316492.39193726477</v>
      </c>
      <c r="I71" s="1372">
        <v>221467.75710715048</v>
      </c>
      <c r="J71" s="1372">
        <v>95024.634830113544</v>
      </c>
      <c r="K71" s="1372">
        <v>325296.68543142499</v>
      </c>
      <c r="L71" s="1372">
        <v>240931.26791258506</v>
      </c>
      <c r="M71" s="1372">
        <v>84365.417518840462</v>
      </c>
      <c r="N71" s="1372">
        <v>312017.30000000051</v>
      </c>
      <c r="O71" s="1372">
        <v>209801.50000000114</v>
      </c>
      <c r="P71" s="1372">
        <v>102215.80000000008</v>
      </c>
      <c r="Q71" s="1175"/>
      <c r="R71" s="1169"/>
    </row>
    <row r="72" spans="1:18" s="1162" customFormat="1" ht="10.5" customHeight="1" x14ac:dyDescent="0.2">
      <c r="A72" s="1167"/>
      <c r="B72" s="1157"/>
      <c r="C72" s="1216" t="s">
        <v>65</v>
      </c>
      <c r="D72" s="1216"/>
      <c r="E72" s="1372">
        <v>120844.62807505323</v>
      </c>
      <c r="F72" s="1372">
        <v>98442.845513839173</v>
      </c>
      <c r="G72" s="1372">
        <v>22401.78256121399</v>
      </c>
      <c r="H72" s="1372">
        <v>118956.24137873272</v>
      </c>
      <c r="I72" s="1372">
        <v>87926.874856898503</v>
      </c>
      <c r="J72" s="1372">
        <v>31029.366521834057</v>
      </c>
      <c r="K72" s="1372">
        <v>124714.3021241611</v>
      </c>
      <c r="L72" s="1372">
        <v>88300.488373102329</v>
      </c>
      <c r="M72" s="1372">
        <v>36413.813751058748</v>
      </c>
      <c r="N72" s="1372">
        <v>126439.70000000013</v>
      </c>
      <c r="O72" s="1372">
        <v>100251.89999999995</v>
      </c>
      <c r="P72" s="1372">
        <v>26187.799999999981</v>
      </c>
      <c r="Q72" s="1175"/>
      <c r="R72" s="1169"/>
    </row>
    <row r="73" spans="1:18" s="1162" customFormat="1" ht="10.5" customHeight="1" x14ac:dyDescent="0.2">
      <c r="A73" s="1167"/>
      <c r="B73" s="1157"/>
      <c r="C73" s="1216" t="s">
        <v>67</v>
      </c>
      <c r="D73" s="1216"/>
      <c r="E73" s="1372">
        <v>79344.70608320809</v>
      </c>
      <c r="F73" s="1372">
        <v>66184.484243386963</v>
      </c>
      <c r="G73" s="1372">
        <v>13160.22183982105</v>
      </c>
      <c r="H73" s="1372">
        <v>74583.273334507088</v>
      </c>
      <c r="I73" s="1372">
        <v>58355.207423265078</v>
      </c>
      <c r="J73" s="1372">
        <v>16228.065911241814</v>
      </c>
      <c r="K73" s="1372">
        <v>82013.140444417251</v>
      </c>
      <c r="L73" s="1372">
        <v>61463.452549895861</v>
      </c>
      <c r="M73" s="1372">
        <v>20549.687894521347</v>
      </c>
      <c r="N73" s="1372">
        <v>68917.999999999927</v>
      </c>
      <c r="O73" s="1372">
        <v>47341.299999999952</v>
      </c>
      <c r="P73" s="1372">
        <v>21576.700000000023</v>
      </c>
      <c r="Q73" s="1175"/>
      <c r="R73" s="1169"/>
    </row>
    <row r="74" spans="1:18" s="1162" customFormat="1" ht="10.5" customHeight="1" x14ac:dyDescent="0.2">
      <c r="A74" s="1167"/>
      <c r="B74" s="1157"/>
      <c r="C74" s="1216" t="s">
        <v>77</v>
      </c>
      <c r="D74" s="1216"/>
      <c r="E74" s="1372">
        <v>140306.43182553464</v>
      </c>
      <c r="F74" s="1372">
        <v>117804.93296858644</v>
      </c>
      <c r="G74" s="1372">
        <v>22501.498856948514</v>
      </c>
      <c r="H74" s="1372">
        <v>138392.03902057523</v>
      </c>
      <c r="I74" s="1372">
        <v>99605.511597528312</v>
      </c>
      <c r="J74" s="1372">
        <v>38786.527423046689</v>
      </c>
      <c r="K74" s="1372">
        <v>158683.22670780341</v>
      </c>
      <c r="L74" s="1372">
        <v>126675.7571567144</v>
      </c>
      <c r="M74" s="1372">
        <v>32007.46955108875</v>
      </c>
      <c r="N74" s="1372">
        <v>163048.60000000053</v>
      </c>
      <c r="O74" s="1372">
        <v>123377.60000000002</v>
      </c>
      <c r="P74" s="1372">
        <v>39671.000000000015</v>
      </c>
      <c r="Q74" s="1175"/>
      <c r="R74" s="1169"/>
    </row>
    <row r="75" spans="1:18" s="1162" customFormat="1" ht="10.5" customHeight="1" x14ac:dyDescent="0.2">
      <c r="A75" s="1167"/>
      <c r="B75" s="1157"/>
      <c r="C75" s="1216" t="s">
        <v>502</v>
      </c>
      <c r="D75" s="1216"/>
      <c r="E75" s="1372">
        <v>83099.000000000073</v>
      </c>
      <c r="F75" s="1372">
        <v>65723.999999999985</v>
      </c>
      <c r="G75" s="1372">
        <v>17374.999999999978</v>
      </c>
      <c r="H75" s="1372">
        <v>84213.000000000204</v>
      </c>
      <c r="I75" s="1372">
        <v>65590.000000000087</v>
      </c>
      <c r="J75" s="1372">
        <v>18623.000000000004</v>
      </c>
      <c r="K75" s="1372">
        <v>65265.999999999978</v>
      </c>
      <c r="L75" s="1372">
        <v>49695.999999999971</v>
      </c>
      <c r="M75" s="1372">
        <v>15569.999999999998</v>
      </c>
      <c r="N75" s="1372">
        <v>71198.999999999913</v>
      </c>
      <c r="O75" s="1372">
        <v>57364.000000000051</v>
      </c>
      <c r="P75" s="1372">
        <v>13834.999999999995</v>
      </c>
      <c r="Q75" s="1175"/>
      <c r="R75" s="1169"/>
    </row>
    <row r="76" spans="1:18" s="1162" customFormat="1" ht="10.5" customHeight="1" x14ac:dyDescent="0.2">
      <c r="A76" s="1167"/>
      <c r="B76" s="1157"/>
      <c r="C76" s="1216" t="s">
        <v>503</v>
      </c>
      <c r="D76" s="1216"/>
      <c r="E76" s="1372">
        <v>95585.000000000087</v>
      </c>
      <c r="F76" s="1372">
        <v>76386.000000000087</v>
      </c>
      <c r="G76" s="1372">
        <v>19199.000000000011</v>
      </c>
      <c r="H76" s="1372">
        <v>88033.999999999898</v>
      </c>
      <c r="I76" s="1372">
        <v>66990.000000000131</v>
      </c>
      <c r="J76" s="1372">
        <v>21043.999999999989</v>
      </c>
      <c r="K76" s="1372">
        <v>94875.999999999869</v>
      </c>
      <c r="L76" s="1372">
        <v>70293.999999999971</v>
      </c>
      <c r="M76" s="1372">
        <v>24581.999999999993</v>
      </c>
      <c r="N76" s="1372">
        <v>98217.000000000262</v>
      </c>
      <c r="O76" s="1372">
        <v>69621.000000000015</v>
      </c>
      <c r="P76" s="1372">
        <v>28595.999999999975</v>
      </c>
      <c r="Q76" s="1175"/>
      <c r="R76" s="1169"/>
    </row>
    <row r="77" spans="1:18" s="1162" customFormat="1" ht="10.5" customHeight="1" x14ac:dyDescent="0.2">
      <c r="A77" s="1167"/>
      <c r="B77" s="1157"/>
      <c r="C77" s="1216" t="s">
        <v>504</v>
      </c>
      <c r="D77" s="1216"/>
      <c r="E77" s="1372">
        <v>132882.99999999962</v>
      </c>
      <c r="F77" s="1372">
        <v>130535.99999999994</v>
      </c>
      <c r="G77" s="1372">
        <v>2347</v>
      </c>
      <c r="H77" s="1372">
        <v>169212.99999999983</v>
      </c>
      <c r="I77" s="1372">
        <v>168316.99999999956</v>
      </c>
      <c r="J77" s="1372">
        <v>896.00000000000011</v>
      </c>
      <c r="K77" s="1372">
        <v>168162.99999999985</v>
      </c>
      <c r="L77" s="1372">
        <v>165833.00000000029</v>
      </c>
      <c r="M77" s="1372">
        <v>2330</v>
      </c>
      <c r="N77" s="1372">
        <v>186747.99999999956</v>
      </c>
      <c r="O77" s="1372">
        <v>184364.00000000044</v>
      </c>
      <c r="P77" s="1372">
        <v>2383.9999999999991</v>
      </c>
      <c r="Q77" s="1175"/>
      <c r="R77" s="1169"/>
    </row>
    <row r="78" spans="1:18" ht="13.5" customHeight="1" x14ac:dyDescent="0.2">
      <c r="A78" s="133"/>
      <c r="B78" s="154"/>
      <c r="C78" s="1103" t="s">
        <v>493</v>
      </c>
      <c r="D78" s="1381"/>
      <c r="E78" s="147"/>
      <c r="F78" s="147"/>
      <c r="G78" s="147"/>
      <c r="H78" s="1176"/>
      <c r="J78" s="147"/>
      <c r="K78" s="1219" t="s">
        <v>518</v>
      </c>
      <c r="L78" s="1176"/>
      <c r="M78" s="147"/>
      <c r="N78" s="147"/>
      <c r="O78" s="147"/>
      <c r="P78" s="1220"/>
      <c r="Q78" s="452"/>
      <c r="R78" s="1177"/>
    </row>
    <row r="79" spans="1:18" x14ac:dyDescent="0.2">
      <c r="A79" s="131"/>
      <c r="B79" s="133"/>
      <c r="C79" s="133"/>
      <c r="D79" s="133"/>
      <c r="E79" s="133"/>
      <c r="F79" s="133"/>
      <c r="G79" s="133"/>
      <c r="H79" s="133"/>
      <c r="I79" s="133"/>
      <c r="J79" s="133"/>
      <c r="K79" s="133"/>
      <c r="L79" s="133"/>
      <c r="M79" s="1618">
        <v>43132</v>
      </c>
      <c r="N79" s="1618"/>
      <c r="O79" s="1618"/>
      <c r="P79" s="1618"/>
      <c r="Q79" s="256">
        <v>17</v>
      </c>
      <c r="R79" s="1178"/>
    </row>
  </sheetData>
  <mergeCells count="12">
    <mergeCell ref="B1:H1"/>
    <mergeCell ref="B2:D2"/>
    <mergeCell ref="K2:O2"/>
    <mergeCell ref="E6:G6"/>
    <mergeCell ref="H6:J6"/>
    <mergeCell ref="K6:M6"/>
    <mergeCell ref="N6:P6"/>
    <mergeCell ref="C7:D7"/>
    <mergeCell ref="C8:D8"/>
    <mergeCell ref="C32:D32"/>
    <mergeCell ref="C56:D56"/>
    <mergeCell ref="M79:P79"/>
  </mergeCells>
  <printOptions horizontalCentered="1"/>
  <pageMargins left="0.15748031496062992" right="0.15748031496062992" top="0.19685039370078741" bottom="0.19685039370078741" header="0.31496062992125984" footer="0"/>
  <pageSetup paperSize="9" orientation="portrait" verticalDpi="1200" r:id="rId1"/>
  <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Folha16">
    <tabColor theme="3"/>
  </sheetPr>
  <dimension ref="A1:AO69"/>
  <sheetViews>
    <sheetView zoomScaleNormal="100" workbookViewId="0"/>
  </sheetViews>
  <sheetFormatPr defaultRowHeight="12.75" x14ac:dyDescent="0.2"/>
  <cols>
    <col min="1" max="1" width="1" style="408" customWidth="1"/>
    <col min="2" max="2" width="2.5703125" style="408" customWidth="1"/>
    <col min="3" max="3" width="2" style="408" customWidth="1"/>
    <col min="4" max="4" width="14" style="408" customWidth="1"/>
    <col min="5" max="10" width="7" style="408" customWidth="1"/>
    <col min="11" max="11" width="8.140625" style="408" customWidth="1"/>
    <col min="12" max="12" width="28.42578125" style="408" customWidth="1"/>
    <col min="13" max="13" width="2.5703125" style="408" customWidth="1"/>
    <col min="14" max="14" width="1" style="408" customWidth="1"/>
    <col min="15" max="29" width="9.140625" style="408"/>
    <col min="30" max="30" width="15.140625" style="408" customWidth="1"/>
    <col min="31" max="34" width="6.42578125" style="408" customWidth="1"/>
    <col min="35" max="36" width="2.140625" style="408" customWidth="1"/>
    <col min="37" max="38" width="6.42578125" style="408" customWidth="1"/>
    <col min="39" max="39" width="15.140625" style="408" customWidth="1"/>
    <col min="40" max="41" width="6.42578125" style="408" customWidth="1"/>
    <col min="42" max="16384" width="9.140625" style="408"/>
  </cols>
  <sheetData>
    <row r="1" spans="1:41" ht="13.5" customHeight="1" x14ac:dyDescent="0.2">
      <c r="A1" s="403"/>
      <c r="B1" s="407"/>
      <c r="C1" s="407"/>
      <c r="D1" s="407"/>
      <c r="E1" s="407"/>
      <c r="F1" s="404"/>
      <c r="G1" s="404"/>
      <c r="H1" s="404"/>
      <c r="I1" s="404"/>
      <c r="J1" s="404"/>
      <c r="K1" s="404"/>
      <c r="L1" s="1673" t="s">
        <v>328</v>
      </c>
      <c r="M1" s="1673"/>
      <c r="N1" s="403"/>
    </row>
    <row r="2" spans="1:41" ht="6" customHeight="1" x14ac:dyDescent="0.2">
      <c r="A2" s="403"/>
      <c r="B2" s="1674"/>
      <c r="C2" s="1675"/>
      <c r="D2" s="1675"/>
      <c r="E2" s="522"/>
      <c r="F2" s="522"/>
      <c r="G2" s="522"/>
      <c r="H2" s="522"/>
      <c r="I2" s="522"/>
      <c r="J2" s="522"/>
      <c r="K2" s="522"/>
      <c r="L2" s="454"/>
      <c r="M2" s="413"/>
      <c r="N2" s="403"/>
      <c r="O2" s="465"/>
      <c r="P2" s="465"/>
      <c r="Q2" s="465"/>
      <c r="R2" s="465"/>
      <c r="S2" s="465"/>
      <c r="T2" s="465"/>
      <c r="U2" s="465"/>
      <c r="V2" s="465"/>
      <c r="W2" s="465"/>
      <c r="X2" s="465"/>
      <c r="Y2" s="465"/>
      <c r="Z2" s="465"/>
      <c r="AA2" s="465"/>
      <c r="AB2" s="465"/>
      <c r="AC2" s="465"/>
      <c r="AD2" s="465"/>
      <c r="AE2" s="465"/>
      <c r="AF2" s="465"/>
      <c r="AG2" s="465"/>
      <c r="AH2" s="465"/>
      <c r="AI2" s="465"/>
      <c r="AJ2" s="465"/>
      <c r="AK2" s="465"/>
      <c r="AL2" s="465"/>
      <c r="AM2" s="465"/>
      <c r="AN2" s="465"/>
      <c r="AO2" s="465"/>
    </row>
    <row r="3" spans="1:41" ht="11.25" customHeight="1" thickBot="1" x14ac:dyDescent="0.25">
      <c r="A3" s="403"/>
      <c r="B3" s="466"/>
      <c r="C3" s="413"/>
      <c r="D3" s="413"/>
      <c r="E3" s="413"/>
      <c r="F3" s="413"/>
      <c r="G3" s="413"/>
      <c r="H3" s="413"/>
      <c r="I3" s="413"/>
      <c r="J3" s="413"/>
      <c r="K3" s="413"/>
      <c r="L3" s="572" t="s">
        <v>73</v>
      </c>
      <c r="M3" s="413"/>
      <c r="N3" s="403"/>
      <c r="O3" s="465"/>
      <c r="P3" s="465"/>
      <c r="Q3" s="465"/>
      <c r="R3" s="465"/>
      <c r="S3" s="465"/>
      <c r="T3" s="465"/>
      <c r="U3" s="465"/>
      <c r="V3" s="465"/>
      <c r="W3" s="465"/>
      <c r="X3" s="465"/>
      <c r="Y3" s="465"/>
      <c r="Z3" s="465"/>
      <c r="AA3" s="465"/>
      <c r="AB3" s="465"/>
      <c r="AC3" s="465"/>
      <c r="AD3" s="465"/>
      <c r="AE3" s="465"/>
      <c r="AF3" s="465"/>
      <c r="AG3" s="465"/>
      <c r="AH3" s="465"/>
      <c r="AI3" s="465"/>
      <c r="AJ3" s="465"/>
      <c r="AK3" s="465"/>
      <c r="AL3" s="465"/>
      <c r="AM3" s="465"/>
      <c r="AN3" s="465"/>
      <c r="AO3" s="465"/>
    </row>
    <row r="4" spans="1:41" s="417" customFormat="1" ht="13.5" customHeight="1" thickBot="1" x14ac:dyDescent="0.25">
      <c r="A4" s="415"/>
      <c r="B4" s="567"/>
      <c r="C4" s="1665" t="s">
        <v>132</v>
      </c>
      <c r="D4" s="1666"/>
      <c r="E4" s="1666"/>
      <c r="F4" s="1666"/>
      <c r="G4" s="1666"/>
      <c r="H4" s="1666"/>
      <c r="I4" s="1666"/>
      <c r="J4" s="1666"/>
      <c r="K4" s="1666"/>
      <c r="L4" s="1667"/>
      <c r="M4" s="413"/>
      <c r="N4" s="415"/>
      <c r="O4" s="622"/>
      <c r="P4" s="622"/>
      <c r="Q4" s="622"/>
      <c r="R4" s="622"/>
      <c r="S4" s="622"/>
      <c r="T4" s="622"/>
      <c r="U4" s="622"/>
      <c r="V4" s="622"/>
      <c r="W4" s="622"/>
      <c r="X4" s="622"/>
      <c r="Y4" s="622"/>
      <c r="Z4" s="622"/>
      <c r="AA4" s="622"/>
      <c r="AB4" s="622"/>
      <c r="AC4" s="622"/>
      <c r="AD4" s="730"/>
      <c r="AE4" s="730"/>
      <c r="AF4" s="730"/>
      <c r="AG4" s="730"/>
      <c r="AH4" s="730"/>
      <c r="AI4" s="730"/>
      <c r="AJ4" s="730"/>
      <c r="AK4" s="730"/>
      <c r="AL4" s="730"/>
      <c r="AM4" s="730"/>
      <c r="AN4" s="730"/>
      <c r="AO4" s="730"/>
    </row>
    <row r="5" spans="1:41" s="736" customFormat="1" x14ac:dyDescent="0.2">
      <c r="B5" s="737"/>
      <c r="C5" s="1656" t="s">
        <v>133</v>
      </c>
      <c r="D5" s="1656"/>
      <c r="E5" s="576"/>
      <c r="F5" s="505"/>
      <c r="G5" s="505"/>
      <c r="H5" s="505"/>
      <c r="I5" s="505"/>
      <c r="J5" s="505"/>
      <c r="K5" s="505"/>
      <c r="L5" s="455"/>
      <c r="M5" s="455"/>
      <c r="N5" s="740"/>
      <c r="O5" s="738"/>
      <c r="P5" s="738"/>
      <c r="Q5" s="738"/>
      <c r="R5" s="738"/>
      <c r="S5" s="738"/>
      <c r="T5" s="738"/>
      <c r="U5" s="738"/>
      <c r="V5" s="738"/>
      <c r="W5" s="738"/>
      <c r="X5" s="738"/>
      <c r="Y5" s="738"/>
      <c r="Z5" s="738"/>
      <c r="AA5" s="738"/>
      <c r="AB5" s="738"/>
      <c r="AC5" s="738"/>
      <c r="AD5" s="739"/>
      <c r="AE5" s="739"/>
      <c r="AF5" s="739"/>
      <c r="AG5" s="739"/>
      <c r="AH5" s="739"/>
      <c r="AI5" s="739"/>
      <c r="AJ5" s="739"/>
      <c r="AK5" s="739"/>
      <c r="AL5" s="739"/>
      <c r="AM5" s="739"/>
      <c r="AO5" s="739"/>
    </row>
    <row r="6" spans="1:41" ht="13.5" customHeight="1" x14ac:dyDescent="0.2">
      <c r="A6" s="403"/>
      <c r="B6" s="466"/>
      <c r="C6" s="1656"/>
      <c r="D6" s="1656"/>
      <c r="E6" s="1672">
        <v>2017</v>
      </c>
      <c r="F6" s="1672"/>
      <c r="G6" s="1672"/>
      <c r="H6" s="1672"/>
      <c r="I6" s="1672"/>
      <c r="J6" s="1360">
        <v>2018</v>
      </c>
      <c r="K6" s="1676" t="str">
        <f xml:space="preserve"> CONCATENATE("valor médio de ",J7,J6)</f>
        <v>valor médio de jan.2018</v>
      </c>
      <c r="L6" s="505"/>
      <c r="M6" s="455"/>
      <c r="N6" s="571"/>
      <c r="O6" s="465"/>
      <c r="P6" s="465"/>
      <c r="Q6" s="465"/>
      <c r="R6" s="465"/>
      <c r="S6" s="465"/>
      <c r="T6" s="465"/>
      <c r="U6" s="465"/>
      <c r="V6" s="465"/>
      <c r="W6" s="465"/>
      <c r="X6" s="465"/>
      <c r="Y6" s="465"/>
      <c r="Z6" s="465"/>
      <c r="AA6" s="465"/>
      <c r="AB6" s="465"/>
      <c r="AC6" s="465"/>
      <c r="AD6" s="731"/>
      <c r="AE6" s="743" t="s">
        <v>341</v>
      </c>
      <c r="AF6" s="743"/>
      <c r="AG6" s="743" t="s">
        <v>342</v>
      </c>
      <c r="AH6" s="743"/>
      <c r="AI6" s="731"/>
      <c r="AJ6" s="731"/>
      <c r="AK6" s="731"/>
      <c r="AL6" s="731"/>
      <c r="AM6" s="731"/>
      <c r="AN6" s="744" t="str">
        <f>VLOOKUP(AI8,AJ8:AK9,2,FALSE)</f>
        <v>beneficiário</v>
      </c>
      <c r="AO6" s="743"/>
    </row>
    <row r="7" spans="1:41" ht="14.25" customHeight="1" x14ac:dyDescent="0.2">
      <c r="A7" s="403"/>
      <c r="B7" s="466"/>
      <c r="C7" s="443"/>
      <c r="D7" s="443"/>
      <c r="E7" s="1042" t="s">
        <v>98</v>
      </c>
      <c r="F7" s="1042" t="s">
        <v>97</v>
      </c>
      <c r="G7" s="1042" t="s">
        <v>96</v>
      </c>
      <c r="H7" s="1042" t="s">
        <v>95</v>
      </c>
      <c r="I7" s="1042" t="s">
        <v>94</v>
      </c>
      <c r="J7" s="1042" t="s">
        <v>93</v>
      </c>
      <c r="K7" s="1677" t="e">
        <f xml:space="preserve"> CONCATENATE("valor médio de ",#REF!,#REF!)</f>
        <v>#REF!</v>
      </c>
      <c r="L7" s="455"/>
      <c r="M7" s="503"/>
      <c r="N7" s="571"/>
      <c r="O7" s="465"/>
      <c r="P7" s="465"/>
      <c r="Q7" s="465"/>
      <c r="R7" s="465"/>
      <c r="S7" s="465"/>
      <c r="T7" s="465"/>
      <c r="U7" s="465"/>
      <c r="V7" s="465"/>
      <c r="W7" s="465"/>
      <c r="X7" s="465"/>
      <c r="Y7" s="465"/>
      <c r="Z7" s="465"/>
      <c r="AA7" s="465"/>
      <c r="AB7" s="465"/>
      <c r="AC7" s="465"/>
      <c r="AD7" s="731"/>
      <c r="AE7" s="732" t="s">
        <v>343</v>
      </c>
      <c r="AF7" s="731" t="s">
        <v>68</v>
      </c>
      <c r="AG7" s="732" t="s">
        <v>343</v>
      </c>
      <c r="AH7" s="731" t="s">
        <v>68</v>
      </c>
      <c r="AI7" s="733"/>
      <c r="AJ7" s="731"/>
      <c r="AK7" s="731"/>
      <c r="AL7" s="731"/>
      <c r="AM7" s="731"/>
      <c r="AN7" s="732" t="s">
        <v>343</v>
      </c>
      <c r="AO7" s="731" t="s">
        <v>68</v>
      </c>
    </row>
    <row r="8" spans="1:41" s="671" customFormat="1" x14ac:dyDescent="0.2">
      <c r="A8" s="667"/>
      <c r="B8" s="668"/>
      <c r="C8" s="669" t="s">
        <v>68</v>
      </c>
      <c r="D8" s="670"/>
      <c r="E8" s="380">
        <v>94521</v>
      </c>
      <c r="F8" s="380">
        <v>94859</v>
      </c>
      <c r="G8" s="380">
        <v>97052</v>
      </c>
      <c r="H8" s="380">
        <v>98433</v>
      </c>
      <c r="I8" s="380">
        <v>99870</v>
      </c>
      <c r="J8" s="380">
        <v>100335</v>
      </c>
      <c r="K8" s="745">
        <v>257.32</v>
      </c>
      <c r="L8" s="672"/>
      <c r="M8" s="673"/>
      <c r="N8" s="667"/>
      <c r="O8" s="778"/>
      <c r="P8" s="777"/>
      <c r="Q8" s="778"/>
      <c r="R8" s="778"/>
      <c r="S8" s="674"/>
      <c r="T8" s="674"/>
      <c r="U8" s="674"/>
      <c r="V8" s="674"/>
      <c r="W8" s="674"/>
      <c r="X8" s="674"/>
      <c r="Y8" s="674"/>
      <c r="Z8" s="674"/>
      <c r="AA8" s="674"/>
      <c r="AB8" s="674"/>
      <c r="AC8" s="674"/>
      <c r="AD8" s="730" t="str">
        <f>+C9</f>
        <v>Aveiro</v>
      </c>
      <c r="AE8" s="734">
        <f>+K9</f>
        <v>256.14520130134201</v>
      </c>
      <c r="AF8" s="734">
        <f>+$K$8</f>
        <v>257.32</v>
      </c>
      <c r="AG8" s="734">
        <f>+K46</f>
        <v>123.393290234107</v>
      </c>
      <c r="AH8" s="734">
        <f t="shared" ref="AH8:AH27" si="0">+$K$45</f>
        <v>114.12</v>
      </c>
      <c r="AI8" s="730">
        <v>2</v>
      </c>
      <c r="AJ8" s="730">
        <v>1</v>
      </c>
      <c r="AK8" s="730" t="s">
        <v>341</v>
      </c>
      <c r="AL8" s="730"/>
      <c r="AM8" s="730" t="str">
        <f>+AD8</f>
        <v>Aveiro</v>
      </c>
      <c r="AN8" s="735">
        <f>INDEX($AD$7:$AH$27,MATCH($AM8,$AD$7:$AD$27,0),MATCH(AN$7,$AD$7:$AH$7,0)+2*($AI$8-1))</f>
        <v>123.393290234107</v>
      </c>
      <c r="AO8" s="735">
        <f>INDEX($AD$7:$AH$27,MATCH($AM8,$AD$7:$AD$27,0),MATCH(AO$7,$AD$7:$AH$7,0)+2*($AI$8-1))</f>
        <v>114.12</v>
      </c>
    </row>
    <row r="9" spans="1:41" x14ac:dyDescent="0.2">
      <c r="A9" s="403"/>
      <c r="B9" s="466"/>
      <c r="C9" s="95" t="s">
        <v>62</v>
      </c>
      <c r="D9" s="411"/>
      <c r="E9" s="332">
        <v>4878</v>
      </c>
      <c r="F9" s="332">
        <v>4903</v>
      </c>
      <c r="G9" s="332">
        <v>4947</v>
      </c>
      <c r="H9" s="332">
        <v>4858</v>
      </c>
      <c r="I9" s="332">
        <v>4837</v>
      </c>
      <c r="J9" s="332">
        <v>4920</v>
      </c>
      <c r="K9" s="746">
        <v>256.14520130134201</v>
      </c>
      <c r="L9" s="455"/>
      <c r="M9" s="503"/>
      <c r="N9" s="403"/>
      <c r="O9" s="465"/>
      <c r="P9" s="465"/>
      <c r="Q9" s="465"/>
      <c r="R9" s="465"/>
      <c r="S9" s="465"/>
      <c r="T9" s="465"/>
      <c r="U9" s="465"/>
      <c r="V9" s="465"/>
      <c r="W9" s="465"/>
      <c r="X9" s="465"/>
      <c r="Y9" s="465"/>
      <c r="Z9" s="465"/>
      <c r="AA9" s="465"/>
      <c r="AB9" s="465"/>
      <c r="AC9" s="465"/>
      <c r="AD9" s="730" t="str">
        <f t="shared" ref="AD9:AD26" si="1">+C10</f>
        <v>Beja</v>
      </c>
      <c r="AE9" s="734">
        <f t="shared" ref="AE9:AE26" si="2">+K10</f>
        <v>324.552054054054</v>
      </c>
      <c r="AF9" s="734">
        <f t="shared" ref="AF9:AF27" si="3">+$K$8</f>
        <v>257.32</v>
      </c>
      <c r="AG9" s="734">
        <f t="shared" ref="AG9:AG26" si="4">+K47</f>
        <v>114.90095045715501</v>
      </c>
      <c r="AH9" s="734">
        <f t="shared" si="0"/>
        <v>114.12</v>
      </c>
      <c r="AI9" s="731"/>
      <c r="AJ9" s="731">
        <v>2</v>
      </c>
      <c r="AK9" s="731" t="s">
        <v>342</v>
      </c>
      <c r="AL9" s="731"/>
      <c r="AM9" s="730" t="str">
        <f t="shared" ref="AM9:AM27" si="5">+AD9</f>
        <v>Beja</v>
      </c>
      <c r="AN9" s="735">
        <f t="shared" ref="AN9:AO27" si="6">INDEX($AD$7:$AH$27,MATCH($AM9,$AD$7:$AD$27,0),MATCH(AN$7,$AD$7:$AH$7,0)+2*($AI$8-1))</f>
        <v>114.90095045715501</v>
      </c>
      <c r="AO9" s="735">
        <f t="shared" si="6"/>
        <v>114.12</v>
      </c>
    </row>
    <row r="10" spans="1:41" x14ac:dyDescent="0.2">
      <c r="A10" s="403"/>
      <c r="B10" s="466"/>
      <c r="C10" s="95" t="s">
        <v>55</v>
      </c>
      <c r="D10" s="411"/>
      <c r="E10" s="332">
        <v>1609</v>
      </c>
      <c r="F10" s="332">
        <v>1615</v>
      </c>
      <c r="G10" s="332">
        <v>1631</v>
      </c>
      <c r="H10" s="332">
        <v>1659</v>
      </c>
      <c r="I10" s="332">
        <v>1668</v>
      </c>
      <c r="J10" s="332">
        <v>1668</v>
      </c>
      <c r="K10" s="746">
        <v>324.552054054054</v>
      </c>
      <c r="L10" s="455"/>
      <c r="M10" s="503"/>
      <c r="N10" s="403"/>
      <c r="O10" s="465"/>
      <c r="P10" s="465"/>
      <c r="Q10" s="465"/>
      <c r="R10" s="465"/>
      <c r="S10" s="465"/>
      <c r="T10" s="465"/>
      <c r="U10" s="465"/>
      <c r="V10" s="465"/>
      <c r="W10" s="465"/>
      <c r="X10" s="465"/>
      <c r="Y10" s="465"/>
      <c r="Z10" s="465"/>
      <c r="AA10" s="465"/>
      <c r="AB10" s="465"/>
      <c r="AC10" s="465"/>
      <c r="AD10" s="730" t="str">
        <f t="shared" si="1"/>
        <v>Braga</v>
      </c>
      <c r="AE10" s="734">
        <f t="shared" si="2"/>
        <v>242.131296412838</v>
      </c>
      <c r="AF10" s="734">
        <f t="shared" si="3"/>
        <v>257.32</v>
      </c>
      <c r="AG10" s="734">
        <f t="shared" si="4"/>
        <v>118.4929565753</v>
      </c>
      <c r="AH10" s="734">
        <f t="shared" si="0"/>
        <v>114.12</v>
      </c>
      <c r="AI10" s="731"/>
      <c r="AJ10" s="731"/>
      <c r="AK10" s="731"/>
      <c r="AL10" s="731"/>
      <c r="AM10" s="730" t="str">
        <f t="shared" si="5"/>
        <v>Braga</v>
      </c>
      <c r="AN10" s="735">
        <f t="shared" si="6"/>
        <v>118.4929565753</v>
      </c>
      <c r="AO10" s="735">
        <f t="shared" si="6"/>
        <v>114.12</v>
      </c>
    </row>
    <row r="11" spans="1:41" x14ac:dyDescent="0.2">
      <c r="A11" s="403"/>
      <c r="B11" s="466"/>
      <c r="C11" s="95" t="s">
        <v>64</v>
      </c>
      <c r="D11" s="411"/>
      <c r="E11" s="332">
        <v>2894</v>
      </c>
      <c r="F11" s="332">
        <v>2848</v>
      </c>
      <c r="G11" s="332">
        <v>3023</v>
      </c>
      <c r="H11" s="332">
        <v>3052</v>
      </c>
      <c r="I11" s="332">
        <v>3121</v>
      </c>
      <c r="J11" s="332">
        <v>3181</v>
      </c>
      <c r="K11" s="746">
        <v>242.131296412838</v>
      </c>
      <c r="L11" s="455"/>
      <c r="M11" s="503"/>
      <c r="N11" s="403"/>
      <c r="O11" s="465"/>
      <c r="P11" s="465"/>
      <c r="Q11" s="465"/>
      <c r="R11" s="465"/>
      <c r="S11" s="465"/>
      <c r="T11" s="465"/>
      <c r="U11" s="465"/>
      <c r="V11" s="465"/>
      <c r="W11" s="465"/>
      <c r="X11" s="465"/>
      <c r="Y11" s="465"/>
      <c r="Z11" s="465"/>
      <c r="AA11" s="465"/>
      <c r="AB11" s="465"/>
      <c r="AC11" s="465"/>
      <c r="AD11" s="730" t="str">
        <f t="shared" si="1"/>
        <v>Bragança</v>
      </c>
      <c r="AE11" s="734">
        <f t="shared" si="2"/>
        <v>277.55549369747899</v>
      </c>
      <c r="AF11" s="734">
        <f t="shared" si="3"/>
        <v>257.32</v>
      </c>
      <c r="AG11" s="734">
        <f t="shared" si="4"/>
        <v>120.65426027397299</v>
      </c>
      <c r="AH11" s="734">
        <f t="shared" si="0"/>
        <v>114.12</v>
      </c>
      <c r="AI11" s="731"/>
      <c r="AJ11" s="731"/>
      <c r="AK11" s="731"/>
      <c r="AL11" s="731"/>
      <c r="AM11" s="730" t="str">
        <f t="shared" si="5"/>
        <v>Bragança</v>
      </c>
      <c r="AN11" s="735">
        <f t="shared" si="6"/>
        <v>120.65426027397299</v>
      </c>
      <c r="AO11" s="735">
        <f t="shared" si="6"/>
        <v>114.12</v>
      </c>
    </row>
    <row r="12" spans="1:41" x14ac:dyDescent="0.2">
      <c r="A12" s="403"/>
      <c r="B12" s="466"/>
      <c r="C12" s="95" t="s">
        <v>66</v>
      </c>
      <c r="D12" s="411"/>
      <c r="E12" s="332">
        <v>885</v>
      </c>
      <c r="F12" s="332">
        <v>893</v>
      </c>
      <c r="G12" s="332">
        <v>907</v>
      </c>
      <c r="H12" s="332">
        <v>918</v>
      </c>
      <c r="I12" s="332">
        <v>950</v>
      </c>
      <c r="J12" s="332">
        <v>952</v>
      </c>
      <c r="K12" s="746">
        <v>277.55549369747899</v>
      </c>
      <c r="L12" s="455"/>
      <c r="M12" s="503"/>
      <c r="N12" s="403"/>
      <c r="AD12" s="730" t="str">
        <f t="shared" si="1"/>
        <v>Castelo Branco</v>
      </c>
      <c r="AE12" s="734">
        <f t="shared" si="2"/>
        <v>254.373887587822</v>
      </c>
      <c r="AF12" s="734">
        <f t="shared" si="3"/>
        <v>257.32</v>
      </c>
      <c r="AG12" s="734">
        <f t="shared" si="4"/>
        <v>114.214143007361</v>
      </c>
      <c r="AH12" s="734">
        <f t="shared" si="0"/>
        <v>114.12</v>
      </c>
      <c r="AI12" s="733"/>
      <c r="AJ12" s="733"/>
      <c r="AK12" s="733"/>
      <c r="AL12" s="733"/>
      <c r="AM12" s="730" t="str">
        <f t="shared" si="5"/>
        <v>Castelo Branco</v>
      </c>
      <c r="AN12" s="735">
        <f t="shared" si="6"/>
        <v>114.214143007361</v>
      </c>
      <c r="AO12" s="735">
        <f t="shared" si="6"/>
        <v>114.12</v>
      </c>
    </row>
    <row r="13" spans="1:41" x14ac:dyDescent="0.2">
      <c r="A13" s="403"/>
      <c r="B13" s="466"/>
      <c r="C13" s="95" t="s">
        <v>75</v>
      </c>
      <c r="D13" s="411"/>
      <c r="E13" s="332">
        <v>1607</v>
      </c>
      <c r="F13" s="332">
        <v>1619</v>
      </c>
      <c r="G13" s="332">
        <v>1610</v>
      </c>
      <c r="H13" s="332">
        <v>1667</v>
      </c>
      <c r="I13" s="332">
        <v>1694</v>
      </c>
      <c r="J13" s="332">
        <v>1708</v>
      </c>
      <c r="K13" s="746">
        <v>254.373887587822</v>
      </c>
      <c r="L13" s="455"/>
      <c r="M13" s="503"/>
      <c r="N13" s="403"/>
      <c r="AD13" s="730" t="str">
        <f t="shared" si="1"/>
        <v>Coimbra</v>
      </c>
      <c r="AE13" s="734">
        <f t="shared" si="2"/>
        <v>227.900497936726</v>
      </c>
      <c r="AF13" s="734">
        <f t="shared" si="3"/>
        <v>257.32</v>
      </c>
      <c r="AG13" s="734">
        <f t="shared" si="4"/>
        <v>124.27517401740199</v>
      </c>
      <c r="AH13" s="734">
        <f t="shared" si="0"/>
        <v>114.12</v>
      </c>
      <c r="AI13" s="733"/>
      <c r="AJ13" s="733"/>
      <c r="AK13" s="733"/>
      <c r="AL13" s="733"/>
      <c r="AM13" s="730" t="str">
        <f t="shared" si="5"/>
        <v>Coimbra</v>
      </c>
      <c r="AN13" s="735">
        <f t="shared" si="6"/>
        <v>124.27517401740199</v>
      </c>
      <c r="AO13" s="735">
        <f t="shared" si="6"/>
        <v>114.12</v>
      </c>
    </row>
    <row r="14" spans="1:41" x14ac:dyDescent="0.2">
      <c r="A14" s="403"/>
      <c r="B14" s="466"/>
      <c r="C14" s="95" t="s">
        <v>61</v>
      </c>
      <c r="D14" s="411"/>
      <c r="E14" s="332">
        <v>3490</v>
      </c>
      <c r="F14" s="332">
        <v>3503</v>
      </c>
      <c r="G14" s="332">
        <v>3550</v>
      </c>
      <c r="H14" s="332">
        <v>3570</v>
      </c>
      <c r="I14" s="332">
        <v>3581</v>
      </c>
      <c r="J14" s="332">
        <v>3636</v>
      </c>
      <c r="K14" s="746">
        <v>227.900497936726</v>
      </c>
      <c r="L14" s="455"/>
      <c r="M14" s="503"/>
      <c r="N14" s="403"/>
      <c r="AD14" s="730" t="str">
        <f t="shared" si="1"/>
        <v>Évora</v>
      </c>
      <c r="AE14" s="734">
        <f t="shared" si="2"/>
        <v>274.66669770773598</v>
      </c>
      <c r="AF14" s="734">
        <f t="shared" si="3"/>
        <v>257.32</v>
      </c>
      <c r="AG14" s="734">
        <f t="shared" si="4"/>
        <v>108.101130532845</v>
      </c>
      <c r="AH14" s="734">
        <f t="shared" si="0"/>
        <v>114.12</v>
      </c>
      <c r="AI14" s="733"/>
      <c r="AJ14" s="733"/>
      <c r="AK14" s="733"/>
      <c r="AL14" s="733"/>
      <c r="AM14" s="730" t="str">
        <f t="shared" si="5"/>
        <v>Évora</v>
      </c>
      <c r="AN14" s="735">
        <f t="shared" si="6"/>
        <v>108.101130532845</v>
      </c>
      <c r="AO14" s="735">
        <f t="shared" si="6"/>
        <v>114.12</v>
      </c>
    </row>
    <row r="15" spans="1:41" x14ac:dyDescent="0.2">
      <c r="A15" s="403"/>
      <c r="B15" s="466"/>
      <c r="C15" s="95" t="s">
        <v>56</v>
      </c>
      <c r="D15" s="411"/>
      <c r="E15" s="332">
        <v>1435</v>
      </c>
      <c r="F15" s="332">
        <v>1422</v>
      </c>
      <c r="G15" s="332">
        <v>1437</v>
      </c>
      <c r="H15" s="332">
        <v>1391</v>
      </c>
      <c r="I15" s="332">
        <v>1410</v>
      </c>
      <c r="J15" s="332">
        <v>1397</v>
      </c>
      <c r="K15" s="746">
        <v>274.66669770773598</v>
      </c>
      <c r="L15" s="455"/>
      <c r="M15" s="503"/>
      <c r="N15" s="403"/>
      <c r="AD15" s="730" t="str">
        <f t="shared" si="1"/>
        <v>Faro</v>
      </c>
      <c r="AE15" s="734">
        <f t="shared" si="2"/>
        <v>261.428777452416</v>
      </c>
      <c r="AF15" s="734">
        <f t="shared" si="3"/>
        <v>257.32</v>
      </c>
      <c r="AG15" s="734">
        <f t="shared" si="4"/>
        <v>122.173010605542</v>
      </c>
      <c r="AH15" s="734">
        <f t="shared" si="0"/>
        <v>114.12</v>
      </c>
      <c r="AI15" s="733"/>
      <c r="AJ15" s="733"/>
      <c r="AK15" s="733"/>
      <c r="AL15" s="733"/>
      <c r="AM15" s="730" t="str">
        <f t="shared" si="5"/>
        <v>Faro</v>
      </c>
      <c r="AN15" s="735">
        <f t="shared" si="6"/>
        <v>122.173010605542</v>
      </c>
      <c r="AO15" s="735">
        <f t="shared" si="6"/>
        <v>114.12</v>
      </c>
    </row>
    <row r="16" spans="1:41" x14ac:dyDescent="0.2">
      <c r="A16" s="403"/>
      <c r="B16" s="466"/>
      <c r="C16" s="95" t="s">
        <v>74</v>
      </c>
      <c r="D16" s="411"/>
      <c r="E16" s="332">
        <v>2480</v>
      </c>
      <c r="F16" s="332">
        <v>2478</v>
      </c>
      <c r="G16" s="332">
        <v>2572</v>
      </c>
      <c r="H16" s="332">
        <v>2652</v>
      </c>
      <c r="I16" s="332">
        <v>2698</v>
      </c>
      <c r="J16" s="332">
        <v>2732</v>
      </c>
      <c r="K16" s="746">
        <v>261.428777452416</v>
      </c>
      <c r="L16" s="455"/>
      <c r="M16" s="503"/>
      <c r="N16" s="403"/>
      <c r="AD16" s="730" t="str">
        <f t="shared" si="1"/>
        <v>Guarda</v>
      </c>
      <c r="AE16" s="734">
        <f t="shared" si="2"/>
        <v>265.23800458715601</v>
      </c>
      <c r="AF16" s="734">
        <f t="shared" si="3"/>
        <v>257.32</v>
      </c>
      <c r="AG16" s="734">
        <f t="shared" si="4"/>
        <v>111.625260617761</v>
      </c>
      <c r="AH16" s="734">
        <f t="shared" si="0"/>
        <v>114.12</v>
      </c>
      <c r="AI16" s="733"/>
      <c r="AJ16" s="733"/>
      <c r="AK16" s="733"/>
      <c r="AL16" s="733"/>
      <c r="AM16" s="730" t="str">
        <f t="shared" si="5"/>
        <v>Guarda</v>
      </c>
      <c r="AN16" s="735">
        <f t="shared" si="6"/>
        <v>111.625260617761</v>
      </c>
      <c r="AO16" s="735">
        <f t="shared" si="6"/>
        <v>114.12</v>
      </c>
    </row>
    <row r="17" spans="1:41" x14ac:dyDescent="0.2">
      <c r="A17" s="403"/>
      <c r="B17" s="466"/>
      <c r="C17" s="95" t="s">
        <v>76</v>
      </c>
      <c r="D17" s="411"/>
      <c r="E17" s="332">
        <v>1308</v>
      </c>
      <c r="F17" s="332">
        <v>1295</v>
      </c>
      <c r="G17" s="332">
        <v>1238</v>
      </c>
      <c r="H17" s="332">
        <v>1270</v>
      </c>
      <c r="I17" s="332">
        <v>1294</v>
      </c>
      <c r="J17" s="332">
        <v>1308</v>
      </c>
      <c r="K17" s="746">
        <v>265.23800458715601</v>
      </c>
      <c r="L17" s="455"/>
      <c r="M17" s="503"/>
      <c r="N17" s="403"/>
      <c r="AD17" s="730" t="str">
        <f t="shared" si="1"/>
        <v>Leiria</v>
      </c>
      <c r="AE17" s="734">
        <f t="shared" si="2"/>
        <v>246.934515975203</v>
      </c>
      <c r="AF17" s="734">
        <f t="shared" si="3"/>
        <v>257.32</v>
      </c>
      <c r="AG17" s="734">
        <f t="shared" si="4"/>
        <v>120.06067238580999</v>
      </c>
      <c r="AH17" s="734">
        <f t="shared" si="0"/>
        <v>114.12</v>
      </c>
      <c r="AI17" s="733"/>
      <c r="AJ17" s="733"/>
      <c r="AK17" s="733"/>
      <c r="AL17" s="733"/>
      <c r="AM17" s="730" t="str">
        <f t="shared" si="5"/>
        <v>Leiria</v>
      </c>
      <c r="AN17" s="735">
        <f t="shared" si="6"/>
        <v>120.06067238580999</v>
      </c>
      <c r="AO17" s="735">
        <f t="shared" si="6"/>
        <v>114.12</v>
      </c>
    </row>
    <row r="18" spans="1:41" x14ac:dyDescent="0.2">
      <c r="A18" s="403"/>
      <c r="B18" s="466"/>
      <c r="C18" s="95" t="s">
        <v>60</v>
      </c>
      <c r="D18" s="411"/>
      <c r="E18" s="332">
        <v>1980</v>
      </c>
      <c r="F18" s="332">
        <v>2042</v>
      </c>
      <c r="G18" s="332">
        <v>2017</v>
      </c>
      <c r="H18" s="332">
        <v>2017</v>
      </c>
      <c r="I18" s="332">
        <v>2078</v>
      </c>
      <c r="J18" s="332">
        <v>2100</v>
      </c>
      <c r="K18" s="746">
        <v>246.934515975203</v>
      </c>
      <c r="L18" s="455"/>
      <c r="M18" s="503"/>
      <c r="N18" s="403"/>
      <c r="AD18" s="730" t="str">
        <f t="shared" si="1"/>
        <v>Lisboa</v>
      </c>
      <c r="AE18" s="734">
        <f t="shared" si="2"/>
        <v>261.519202815612</v>
      </c>
      <c r="AF18" s="734">
        <f t="shared" si="3"/>
        <v>257.32</v>
      </c>
      <c r="AG18" s="734">
        <f t="shared" si="4"/>
        <v>116.955098149617</v>
      </c>
      <c r="AH18" s="734">
        <f t="shared" si="0"/>
        <v>114.12</v>
      </c>
      <c r="AI18" s="733"/>
      <c r="AJ18" s="733"/>
      <c r="AK18" s="733"/>
      <c r="AL18" s="733"/>
      <c r="AM18" s="730" t="str">
        <f t="shared" si="5"/>
        <v>Lisboa</v>
      </c>
      <c r="AN18" s="735">
        <f t="shared" si="6"/>
        <v>116.955098149617</v>
      </c>
      <c r="AO18" s="735">
        <f t="shared" si="6"/>
        <v>114.12</v>
      </c>
    </row>
    <row r="19" spans="1:41" x14ac:dyDescent="0.2">
      <c r="A19" s="403"/>
      <c r="B19" s="466"/>
      <c r="C19" s="95" t="s">
        <v>59</v>
      </c>
      <c r="D19" s="411"/>
      <c r="E19" s="332">
        <v>16407</v>
      </c>
      <c r="F19" s="332">
        <v>16675</v>
      </c>
      <c r="G19" s="332">
        <v>17037</v>
      </c>
      <c r="H19" s="332">
        <v>17241</v>
      </c>
      <c r="I19" s="332">
        <v>17423</v>
      </c>
      <c r="J19" s="332">
        <v>17480</v>
      </c>
      <c r="K19" s="746">
        <v>261.519202815612</v>
      </c>
      <c r="L19" s="455"/>
      <c r="M19" s="503"/>
      <c r="N19" s="403"/>
      <c r="AD19" s="730" t="str">
        <f t="shared" si="1"/>
        <v>Portalegre</v>
      </c>
      <c r="AE19" s="734">
        <f t="shared" si="2"/>
        <v>307.47917509727603</v>
      </c>
      <c r="AF19" s="734">
        <f t="shared" si="3"/>
        <v>257.32</v>
      </c>
      <c r="AG19" s="734">
        <f t="shared" si="4"/>
        <v>115.834283201407</v>
      </c>
      <c r="AH19" s="734">
        <f t="shared" si="0"/>
        <v>114.12</v>
      </c>
      <c r="AI19" s="733"/>
      <c r="AJ19" s="733"/>
      <c r="AK19" s="733"/>
      <c r="AL19" s="733"/>
      <c r="AM19" s="730" t="str">
        <f t="shared" si="5"/>
        <v>Portalegre</v>
      </c>
      <c r="AN19" s="735">
        <f t="shared" si="6"/>
        <v>115.834283201407</v>
      </c>
      <c r="AO19" s="735">
        <f t="shared" si="6"/>
        <v>114.12</v>
      </c>
    </row>
    <row r="20" spans="1:41" x14ac:dyDescent="0.2">
      <c r="A20" s="403"/>
      <c r="B20" s="466"/>
      <c r="C20" s="95" t="s">
        <v>57</v>
      </c>
      <c r="D20" s="411"/>
      <c r="E20" s="332">
        <v>1265</v>
      </c>
      <c r="F20" s="332">
        <v>1265</v>
      </c>
      <c r="G20" s="332">
        <v>1265</v>
      </c>
      <c r="H20" s="332">
        <v>1276</v>
      </c>
      <c r="I20" s="332">
        <v>1306</v>
      </c>
      <c r="J20" s="332">
        <v>1285</v>
      </c>
      <c r="K20" s="746">
        <v>307.47917509727603</v>
      </c>
      <c r="L20" s="455"/>
      <c r="M20" s="503"/>
      <c r="N20" s="403"/>
      <c r="AD20" s="730" t="str">
        <f t="shared" si="1"/>
        <v>Porto</v>
      </c>
      <c r="AE20" s="734">
        <f t="shared" si="2"/>
        <v>246.766255783643</v>
      </c>
      <c r="AF20" s="734">
        <f t="shared" si="3"/>
        <v>257.32</v>
      </c>
      <c r="AG20" s="734">
        <f t="shared" si="4"/>
        <v>115.331704713318</v>
      </c>
      <c r="AH20" s="734">
        <f t="shared" si="0"/>
        <v>114.12</v>
      </c>
      <c r="AI20" s="733"/>
      <c r="AJ20" s="733"/>
      <c r="AK20" s="733"/>
      <c r="AL20" s="733"/>
      <c r="AM20" s="730" t="str">
        <f t="shared" si="5"/>
        <v>Porto</v>
      </c>
      <c r="AN20" s="735">
        <f t="shared" si="6"/>
        <v>115.331704713318</v>
      </c>
      <c r="AO20" s="735">
        <f t="shared" si="6"/>
        <v>114.12</v>
      </c>
    </row>
    <row r="21" spans="1:41" x14ac:dyDescent="0.2">
      <c r="A21" s="403"/>
      <c r="B21" s="466"/>
      <c r="C21" s="95" t="s">
        <v>63</v>
      </c>
      <c r="D21" s="411"/>
      <c r="E21" s="332">
        <v>28478</v>
      </c>
      <c r="F21" s="332">
        <v>28663</v>
      </c>
      <c r="G21" s="332">
        <v>29647</v>
      </c>
      <c r="H21" s="332">
        <v>30077</v>
      </c>
      <c r="I21" s="332">
        <v>30631</v>
      </c>
      <c r="J21" s="332">
        <v>30701</v>
      </c>
      <c r="K21" s="746">
        <v>246.766255783643</v>
      </c>
      <c r="L21" s="455"/>
      <c r="M21" s="503"/>
      <c r="N21" s="403"/>
      <c r="AD21" s="730" t="str">
        <f t="shared" si="1"/>
        <v>Santarém</v>
      </c>
      <c r="AE21" s="734">
        <f t="shared" si="2"/>
        <v>266.097047166072</v>
      </c>
      <c r="AF21" s="734">
        <f t="shared" si="3"/>
        <v>257.32</v>
      </c>
      <c r="AG21" s="734">
        <f t="shared" si="4"/>
        <v>115.95213298791001</v>
      </c>
      <c r="AH21" s="734">
        <f t="shared" si="0"/>
        <v>114.12</v>
      </c>
      <c r="AI21" s="733"/>
      <c r="AJ21" s="733"/>
      <c r="AK21" s="733"/>
      <c r="AL21" s="733"/>
      <c r="AM21" s="730" t="str">
        <f t="shared" si="5"/>
        <v>Santarém</v>
      </c>
      <c r="AN21" s="735">
        <f t="shared" si="6"/>
        <v>115.95213298791001</v>
      </c>
      <c r="AO21" s="735">
        <f t="shared" si="6"/>
        <v>114.12</v>
      </c>
    </row>
    <row r="22" spans="1:41" x14ac:dyDescent="0.2">
      <c r="A22" s="403"/>
      <c r="B22" s="466"/>
      <c r="C22" s="95" t="s">
        <v>79</v>
      </c>
      <c r="D22" s="411"/>
      <c r="E22" s="332">
        <v>2509</v>
      </c>
      <c r="F22" s="332">
        <v>2513</v>
      </c>
      <c r="G22" s="332">
        <v>2510</v>
      </c>
      <c r="H22" s="332">
        <v>2501</v>
      </c>
      <c r="I22" s="332">
        <v>2531</v>
      </c>
      <c r="J22" s="332">
        <v>2523</v>
      </c>
      <c r="K22" s="746">
        <v>266.097047166072</v>
      </c>
      <c r="L22" s="455"/>
      <c r="M22" s="503"/>
      <c r="N22" s="403"/>
      <c r="AD22" s="730" t="str">
        <f t="shared" si="1"/>
        <v>Setúbal</v>
      </c>
      <c r="AE22" s="734">
        <f t="shared" si="2"/>
        <v>274.665058012636</v>
      </c>
      <c r="AF22" s="734">
        <f t="shared" si="3"/>
        <v>257.32</v>
      </c>
      <c r="AG22" s="734">
        <f t="shared" si="4"/>
        <v>120.445283864793</v>
      </c>
      <c r="AH22" s="734">
        <f t="shared" si="0"/>
        <v>114.12</v>
      </c>
      <c r="AI22" s="733"/>
      <c r="AJ22" s="733"/>
      <c r="AK22" s="733"/>
      <c r="AL22" s="733"/>
      <c r="AM22" s="730" t="str">
        <f t="shared" si="5"/>
        <v>Setúbal</v>
      </c>
      <c r="AN22" s="735">
        <f t="shared" si="6"/>
        <v>120.445283864793</v>
      </c>
      <c r="AO22" s="735">
        <f t="shared" si="6"/>
        <v>114.12</v>
      </c>
    </row>
    <row r="23" spans="1:41" x14ac:dyDescent="0.2">
      <c r="A23" s="403"/>
      <c r="B23" s="466"/>
      <c r="C23" s="95" t="s">
        <v>58</v>
      </c>
      <c r="D23" s="411"/>
      <c r="E23" s="332">
        <v>8254</v>
      </c>
      <c r="F23" s="332">
        <v>8169</v>
      </c>
      <c r="G23" s="332">
        <v>8289</v>
      </c>
      <c r="H23" s="332">
        <v>8621</v>
      </c>
      <c r="I23" s="332">
        <v>8726</v>
      </c>
      <c r="J23" s="332">
        <v>8710</v>
      </c>
      <c r="K23" s="746">
        <v>274.665058012636</v>
      </c>
      <c r="L23" s="455"/>
      <c r="M23" s="503"/>
      <c r="N23" s="403"/>
      <c r="AD23" s="730" t="str">
        <f t="shared" si="1"/>
        <v>Viana do Castelo</v>
      </c>
      <c r="AE23" s="734">
        <f t="shared" si="2"/>
        <v>225.220286181521</v>
      </c>
      <c r="AF23" s="734">
        <f t="shared" si="3"/>
        <v>257.32</v>
      </c>
      <c r="AG23" s="734">
        <f t="shared" si="4"/>
        <v>121.71648696420699</v>
      </c>
      <c r="AH23" s="734">
        <f t="shared" si="0"/>
        <v>114.12</v>
      </c>
      <c r="AI23" s="733"/>
      <c r="AJ23" s="733"/>
      <c r="AK23" s="733"/>
      <c r="AL23" s="733"/>
      <c r="AM23" s="730" t="str">
        <f t="shared" si="5"/>
        <v>Viana do Castelo</v>
      </c>
      <c r="AN23" s="735">
        <f t="shared" si="6"/>
        <v>121.71648696420699</v>
      </c>
      <c r="AO23" s="735">
        <f t="shared" si="6"/>
        <v>114.12</v>
      </c>
    </row>
    <row r="24" spans="1:41" x14ac:dyDescent="0.2">
      <c r="A24" s="403"/>
      <c r="B24" s="466"/>
      <c r="C24" s="95" t="s">
        <v>65</v>
      </c>
      <c r="D24" s="411"/>
      <c r="E24" s="332">
        <v>1229</v>
      </c>
      <c r="F24" s="332">
        <v>1231</v>
      </c>
      <c r="G24" s="332">
        <v>1223</v>
      </c>
      <c r="H24" s="332">
        <v>1232</v>
      </c>
      <c r="I24" s="332">
        <v>1230</v>
      </c>
      <c r="J24" s="332">
        <v>1223</v>
      </c>
      <c r="K24" s="746">
        <v>225.220286181521</v>
      </c>
      <c r="L24" s="455"/>
      <c r="M24" s="503"/>
      <c r="N24" s="403"/>
      <c r="AD24" s="730" t="str">
        <f t="shared" si="1"/>
        <v>Vila Real</v>
      </c>
      <c r="AE24" s="734">
        <f t="shared" si="2"/>
        <v>240.50523660403601</v>
      </c>
      <c r="AF24" s="734">
        <f t="shared" si="3"/>
        <v>257.32</v>
      </c>
      <c r="AG24" s="734">
        <f t="shared" si="4"/>
        <v>121.01051295518199</v>
      </c>
      <c r="AH24" s="734">
        <f t="shared" si="0"/>
        <v>114.12</v>
      </c>
      <c r="AI24" s="733"/>
      <c r="AJ24" s="733"/>
      <c r="AK24" s="733"/>
      <c r="AL24" s="733"/>
      <c r="AM24" s="730" t="str">
        <f t="shared" si="5"/>
        <v>Vila Real</v>
      </c>
      <c r="AN24" s="735">
        <f t="shared" si="6"/>
        <v>121.01051295518199</v>
      </c>
      <c r="AO24" s="735">
        <f t="shared" si="6"/>
        <v>114.12</v>
      </c>
    </row>
    <row r="25" spans="1:41" x14ac:dyDescent="0.2">
      <c r="A25" s="403"/>
      <c r="B25" s="466"/>
      <c r="C25" s="95" t="s">
        <v>67</v>
      </c>
      <c r="D25" s="411"/>
      <c r="E25" s="332">
        <v>2704</v>
      </c>
      <c r="F25" s="332">
        <v>2713</v>
      </c>
      <c r="G25" s="332">
        <v>2782</v>
      </c>
      <c r="H25" s="332">
        <v>2821</v>
      </c>
      <c r="I25" s="332">
        <v>2839</v>
      </c>
      <c r="J25" s="332">
        <v>2874</v>
      </c>
      <c r="K25" s="746">
        <v>240.50523660403601</v>
      </c>
      <c r="L25" s="455"/>
      <c r="M25" s="503"/>
      <c r="N25" s="403"/>
      <c r="AD25" s="730" t="str">
        <f t="shared" si="1"/>
        <v>Viseu</v>
      </c>
      <c r="AE25" s="734">
        <f t="shared" si="2"/>
        <v>249.25916780728201</v>
      </c>
      <c r="AF25" s="734">
        <f t="shared" si="3"/>
        <v>257.32</v>
      </c>
      <c r="AG25" s="734">
        <f t="shared" si="4"/>
        <v>117.126799588371</v>
      </c>
      <c r="AH25" s="734">
        <f t="shared" si="0"/>
        <v>114.12</v>
      </c>
      <c r="AI25" s="733"/>
      <c r="AJ25" s="733"/>
      <c r="AK25" s="733"/>
      <c r="AL25" s="733"/>
      <c r="AM25" s="730" t="str">
        <f t="shared" si="5"/>
        <v>Viseu</v>
      </c>
      <c r="AN25" s="735">
        <f t="shared" si="6"/>
        <v>117.126799588371</v>
      </c>
      <c r="AO25" s="735">
        <f t="shared" si="6"/>
        <v>114.12</v>
      </c>
    </row>
    <row r="26" spans="1:41" x14ac:dyDescent="0.2">
      <c r="A26" s="403"/>
      <c r="B26" s="466"/>
      <c r="C26" s="95" t="s">
        <v>77</v>
      </c>
      <c r="D26" s="411"/>
      <c r="E26" s="332">
        <v>3366</v>
      </c>
      <c r="F26" s="332">
        <v>3388</v>
      </c>
      <c r="G26" s="332">
        <v>3517</v>
      </c>
      <c r="H26" s="332">
        <v>3554</v>
      </c>
      <c r="I26" s="332">
        <v>3627</v>
      </c>
      <c r="J26" s="332">
        <v>3655</v>
      </c>
      <c r="K26" s="746">
        <v>249.25916780728201</v>
      </c>
      <c r="L26" s="455"/>
      <c r="M26" s="503"/>
      <c r="N26" s="403"/>
      <c r="AD26" s="730" t="str">
        <f t="shared" si="1"/>
        <v>Açores</v>
      </c>
      <c r="AE26" s="734">
        <f t="shared" si="2"/>
        <v>279.76676843230001</v>
      </c>
      <c r="AF26" s="734">
        <f t="shared" si="3"/>
        <v>257.32</v>
      </c>
      <c r="AG26" s="734">
        <f t="shared" si="4"/>
        <v>84.513146730609606</v>
      </c>
      <c r="AH26" s="734">
        <f t="shared" si="0"/>
        <v>114.12</v>
      </c>
      <c r="AI26" s="733"/>
      <c r="AJ26" s="733"/>
      <c r="AK26" s="733"/>
      <c r="AL26" s="733"/>
      <c r="AM26" s="730" t="str">
        <f t="shared" si="5"/>
        <v>Açores</v>
      </c>
      <c r="AN26" s="735">
        <f t="shared" si="6"/>
        <v>84.513146730609606</v>
      </c>
      <c r="AO26" s="735">
        <f t="shared" si="6"/>
        <v>114.12</v>
      </c>
    </row>
    <row r="27" spans="1:41" x14ac:dyDescent="0.2">
      <c r="A27" s="403"/>
      <c r="B27" s="466"/>
      <c r="C27" s="95" t="s">
        <v>130</v>
      </c>
      <c r="D27" s="411"/>
      <c r="E27" s="332">
        <v>6094</v>
      </c>
      <c r="F27" s="332">
        <v>6000</v>
      </c>
      <c r="G27" s="332">
        <v>6179</v>
      </c>
      <c r="H27" s="332">
        <v>6372</v>
      </c>
      <c r="I27" s="332">
        <v>6497</v>
      </c>
      <c r="J27" s="332">
        <v>6553</v>
      </c>
      <c r="K27" s="746">
        <v>279.76676843230001</v>
      </c>
      <c r="L27" s="455"/>
      <c r="M27" s="503"/>
      <c r="N27" s="403"/>
      <c r="AD27" s="730" t="str">
        <f>+C28</f>
        <v>Madeira</v>
      </c>
      <c r="AE27" s="734">
        <f>+K28</f>
        <v>253.570480880649</v>
      </c>
      <c r="AF27" s="734">
        <f t="shared" si="3"/>
        <v>257.32</v>
      </c>
      <c r="AG27" s="734">
        <f>+K65</f>
        <v>108.466579925651</v>
      </c>
      <c r="AH27" s="734">
        <f t="shared" si="0"/>
        <v>114.12</v>
      </c>
      <c r="AI27" s="733"/>
      <c r="AJ27" s="733"/>
      <c r="AK27" s="733"/>
      <c r="AL27" s="733"/>
      <c r="AM27" s="730" t="str">
        <f t="shared" si="5"/>
        <v>Madeira</v>
      </c>
      <c r="AN27" s="735">
        <f t="shared" si="6"/>
        <v>108.466579925651</v>
      </c>
      <c r="AO27" s="735">
        <f t="shared" si="6"/>
        <v>114.12</v>
      </c>
    </row>
    <row r="28" spans="1:41" x14ac:dyDescent="0.2">
      <c r="A28" s="403"/>
      <c r="B28" s="466"/>
      <c r="C28" s="95" t="s">
        <v>131</v>
      </c>
      <c r="D28" s="411"/>
      <c r="E28" s="332">
        <v>1649</v>
      </c>
      <c r="F28" s="332">
        <v>1624</v>
      </c>
      <c r="G28" s="332">
        <v>1671</v>
      </c>
      <c r="H28" s="332">
        <v>1684</v>
      </c>
      <c r="I28" s="332">
        <v>1729</v>
      </c>
      <c r="J28" s="332">
        <v>1729</v>
      </c>
      <c r="K28" s="746">
        <v>253.570480880649</v>
      </c>
      <c r="L28" s="455"/>
      <c r="M28" s="503"/>
      <c r="N28" s="403"/>
      <c r="AD28" s="674"/>
      <c r="AE28" s="720"/>
      <c r="AG28" s="720"/>
    </row>
    <row r="29" spans="1:41" ht="3.75" customHeight="1" x14ac:dyDescent="0.2">
      <c r="A29" s="403"/>
      <c r="B29" s="466"/>
      <c r="C29" s="95"/>
      <c r="D29" s="411"/>
      <c r="E29" s="332"/>
      <c r="F29" s="332"/>
      <c r="G29" s="332"/>
      <c r="H29" s="332"/>
      <c r="I29" s="332"/>
      <c r="J29" s="332"/>
      <c r="K29" s="333"/>
      <c r="L29" s="455"/>
      <c r="M29" s="503"/>
      <c r="N29" s="403"/>
      <c r="AD29" s="674"/>
      <c r="AE29" s="720"/>
      <c r="AG29" s="720"/>
    </row>
    <row r="30" spans="1:41" ht="15.75" customHeight="1" x14ac:dyDescent="0.2">
      <c r="A30" s="403"/>
      <c r="B30" s="466"/>
      <c r="C30" s="722"/>
      <c r="D30" s="762" t="s">
        <v>379</v>
      </c>
      <c r="E30" s="722"/>
      <c r="F30" s="722"/>
      <c r="G30" s="1670" t="s">
        <v>578</v>
      </c>
      <c r="H30" s="1670"/>
      <c r="I30" s="1670"/>
      <c r="J30" s="1670"/>
      <c r="K30" s="724"/>
      <c r="L30" s="724"/>
      <c r="M30" s="725"/>
      <c r="N30" s="403"/>
      <c r="AD30" s="674"/>
      <c r="AE30" s="720"/>
      <c r="AG30" s="720"/>
    </row>
    <row r="31" spans="1:41" x14ac:dyDescent="0.2">
      <c r="A31" s="403"/>
      <c r="B31" s="721"/>
      <c r="C31" s="722"/>
      <c r="D31" s="722"/>
      <c r="E31" s="722"/>
      <c r="F31" s="722"/>
      <c r="G31" s="722"/>
      <c r="H31" s="722"/>
      <c r="I31" s="723"/>
      <c r="J31" s="723"/>
      <c r="K31" s="724"/>
      <c r="L31" s="724"/>
      <c r="M31" s="725"/>
      <c r="N31" s="403"/>
    </row>
    <row r="32" spans="1:41" ht="12" customHeight="1" x14ac:dyDescent="0.2">
      <c r="A32" s="403"/>
      <c r="B32" s="466"/>
      <c r="C32" s="722"/>
      <c r="D32" s="722"/>
      <c r="E32" s="722"/>
      <c r="F32" s="722"/>
      <c r="G32" s="722"/>
      <c r="H32" s="722"/>
      <c r="I32" s="723"/>
      <c r="J32" s="723"/>
      <c r="K32" s="724"/>
      <c r="L32" s="724"/>
      <c r="M32" s="725"/>
      <c r="N32" s="403"/>
    </row>
    <row r="33" spans="1:41" ht="12" customHeight="1" x14ac:dyDescent="0.2">
      <c r="A33" s="403"/>
      <c r="B33" s="466"/>
      <c r="C33" s="722"/>
      <c r="D33" s="722"/>
      <c r="E33" s="722"/>
      <c r="F33" s="722"/>
      <c r="G33" s="722"/>
      <c r="H33" s="722"/>
      <c r="I33" s="723"/>
      <c r="J33" s="723"/>
      <c r="K33" s="724"/>
      <c r="L33" s="724"/>
      <c r="M33" s="725"/>
      <c r="N33" s="403"/>
    </row>
    <row r="34" spans="1:41" ht="12" customHeight="1" x14ac:dyDescent="0.2">
      <c r="A34" s="403"/>
      <c r="B34" s="466"/>
      <c r="C34" s="722"/>
      <c r="D34" s="722"/>
      <c r="E34" s="722"/>
      <c r="F34" s="722"/>
      <c r="G34" s="722"/>
      <c r="H34" s="722"/>
      <c r="I34" s="723"/>
      <c r="J34" s="723"/>
      <c r="K34" s="724"/>
      <c r="L34" s="724"/>
      <c r="M34" s="725"/>
      <c r="N34" s="403"/>
    </row>
    <row r="35" spans="1:41" ht="12" customHeight="1" x14ac:dyDescent="0.2">
      <c r="A35" s="403"/>
      <c r="B35" s="466"/>
      <c r="C35" s="722"/>
      <c r="D35" s="722"/>
      <c r="E35" s="722"/>
      <c r="F35" s="722"/>
      <c r="G35" s="722"/>
      <c r="H35" s="722"/>
      <c r="I35" s="723"/>
      <c r="J35" s="723"/>
      <c r="K35" s="724"/>
      <c r="L35" s="724"/>
      <c r="M35" s="725"/>
      <c r="N35" s="403"/>
    </row>
    <row r="36" spans="1:41" ht="27" customHeight="1" x14ac:dyDescent="0.2">
      <c r="A36" s="403"/>
      <c r="B36" s="466"/>
      <c r="C36" s="722"/>
      <c r="D36" s="722"/>
      <c r="E36" s="722"/>
      <c r="F36" s="722"/>
      <c r="G36" s="722"/>
      <c r="H36" s="722"/>
      <c r="I36" s="723"/>
      <c r="J36" s="723"/>
      <c r="K36" s="724"/>
      <c r="L36" s="724"/>
      <c r="M36" s="725"/>
      <c r="N36" s="403"/>
      <c r="AK36" s="430"/>
      <c r="AL36" s="430"/>
      <c r="AM36" s="430"/>
      <c r="AN36" s="430"/>
      <c r="AO36" s="430"/>
    </row>
    <row r="37" spans="1:41" ht="12" customHeight="1" x14ac:dyDescent="0.2">
      <c r="A37" s="403"/>
      <c r="B37" s="466"/>
      <c r="C37" s="722"/>
      <c r="D37" s="722"/>
      <c r="E37" s="722"/>
      <c r="F37" s="722"/>
      <c r="G37" s="722"/>
      <c r="H37" s="722"/>
      <c r="I37" s="723"/>
      <c r="J37" s="723"/>
      <c r="K37" s="724"/>
      <c r="L37" s="724"/>
      <c r="M37" s="725"/>
      <c r="N37" s="403"/>
      <c r="AK37" s="430"/>
      <c r="AL37" s="430"/>
      <c r="AM37" s="430"/>
      <c r="AN37" s="430"/>
      <c r="AO37" s="430"/>
    </row>
    <row r="38" spans="1:41" ht="12" customHeight="1" x14ac:dyDescent="0.2">
      <c r="A38" s="403"/>
      <c r="B38" s="466"/>
      <c r="C38" s="722"/>
      <c r="D38" s="722"/>
      <c r="E38" s="722"/>
      <c r="F38" s="722"/>
      <c r="G38" s="722"/>
      <c r="H38" s="722"/>
      <c r="I38" s="723"/>
      <c r="J38" s="723"/>
      <c r="K38" s="724"/>
      <c r="L38" s="724"/>
      <c r="M38" s="725"/>
      <c r="N38" s="403"/>
      <c r="AK38" s="430"/>
      <c r="AL38" s="430"/>
      <c r="AM38" s="430"/>
      <c r="AN38" s="430"/>
      <c r="AO38" s="430"/>
    </row>
    <row r="39" spans="1:41" ht="12" customHeight="1" x14ac:dyDescent="0.2">
      <c r="A39" s="403"/>
      <c r="B39" s="466"/>
      <c r="C39" s="726"/>
      <c r="D39" s="726"/>
      <c r="E39" s="726"/>
      <c r="F39" s="726"/>
      <c r="G39" s="726"/>
      <c r="H39" s="726"/>
      <c r="I39" s="726"/>
      <c r="J39" s="726"/>
      <c r="K39" s="727"/>
      <c r="L39" s="728"/>
      <c r="M39" s="729"/>
      <c r="N39" s="403"/>
      <c r="AK39" s="430"/>
      <c r="AL39" s="430"/>
      <c r="AM39" s="430"/>
      <c r="AN39" s="430"/>
      <c r="AO39" s="430"/>
    </row>
    <row r="40" spans="1:41" ht="3" customHeight="1" thickBot="1" x14ac:dyDescent="0.25">
      <c r="A40" s="403"/>
      <c r="B40" s="466"/>
      <c r="C40" s="455"/>
      <c r="D40" s="455"/>
      <c r="E40" s="455"/>
      <c r="F40" s="455"/>
      <c r="G40" s="455"/>
      <c r="H40" s="455"/>
      <c r="I40" s="455"/>
      <c r="J40" s="455"/>
      <c r="K40" s="675"/>
      <c r="L40" s="469"/>
      <c r="M40" s="523"/>
      <c r="N40" s="403"/>
      <c r="AK40" s="430"/>
      <c r="AL40" s="430"/>
      <c r="AM40" s="430"/>
      <c r="AN40" s="430"/>
      <c r="AO40" s="430"/>
    </row>
    <row r="41" spans="1:41" ht="13.5" customHeight="1" thickBot="1" x14ac:dyDescent="0.25">
      <c r="A41" s="403"/>
      <c r="B41" s="466"/>
      <c r="C41" s="1665" t="s">
        <v>305</v>
      </c>
      <c r="D41" s="1666"/>
      <c r="E41" s="1666"/>
      <c r="F41" s="1666"/>
      <c r="G41" s="1666"/>
      <c r="H41" s="1666"/>
      <c r="I41" s="1666"/>
      <c r="J41" s="1666"/>
      <c r="K41" s="1666"/>
      <c r="L41" s="1667"/>
      <c r="M41" s="523"/>
      <c r="N41" s="403"/>
      <c r="AK41" s="430"/>
      <c r="AL41" s="430"/>
      <c r="AM41" s="430"/>
      <c r="AN41" s="430"/>
      <c r="AO41" s="430"/>
    </row>
    <row r="42" spans="1:41" s="403" customFormat="1" ht="6.75" customHeight="1" x14ac:dyDescent="0.2">
      <c r="B42" s="466"/>
      <c r="C42" s="1569" t="s">
        <v>133</v>
      </c>
      <c r="D42" s="1569"/>
      <c r="E42" s="676"/>
      <c r="F42" s="676"/>
      <c r="G42" s="676"/>
      <c r="H42" s="676"/>
      <c r="I42" s="676"/>
      <c r="J42" s="676"/>
      <c r="K42" s="677"/>
      <c r="L42" s="677"/>
      <c r="M42" s="523"/>
      <c r="O42" s="408"/>
      <c r="P42" s="408"/>
      <c r="Q42" s="408"/>
      <c r="R42" s="408"/>
      <c r="S42" s="408"/>
      <c r="T42" s="408"/>
      <c r="U42" s="408"/>
      <c r="V42" s="408"/>
      <c r="W42" s="408"/>
      <c r="X42" s="408"/>
      <c r="Y42" s="408"/>
      <c r="Z42" s="408"/>
      <c r="AA42" s="408"/>
      <c r="AB42" s="408"/>
      <c r="AC42" s="408"/>
      <c r="AD42" s="408"/>
      <c r="AE42" s="408"/>
      <c r="AF42" s="408"/>
      <c r="AG42" s="408"/>
      <c r="AH42" s="408"/>
      <c r="AI42" s="408"/>
      <c r="AJ42" s="408"/>
      <c r="AK42" s="430"/>
      <c r="AL42" s="430"/>
      <c r="AM42" s="430"/>
      <c r="AN42" s="430"/>
      <c r="AO42" s="430"/>
    </row>
    <row r="43" spans="1:41" ht="10.5" customHeight="1" x14ac:dyDescent="0.2">
      <c r="A43" s="403"/>
      <c r="B43" s="466"/>
      <c r="C43" s="1569"/>
      <c r="D43" s="1569"/>
      <c r="E43" s="1672">
        <v>2017</v>
      </c>
      <c r="F43" s="1672"/>
      <c r="G43" s="1672"/>
      <c r="H43" s="1672"/>
      <c r="I43" s="1672"/>
      <c r="J43" s="1360">
        <v>2018</v>
      </c>
      <c r="K43" s="1668" t="str">
        <f xml:space="preserve"> CONCATENATE("valor médio de ",J7,J6)</f>
        <v>valor médio de jan.2018</v>
      </c>
      <c r="L43" s="421"/>
      <c r="M43" s="413"/>
      <c r="N43" s="403"/>
      <c r="AK43" s="430"/>
      <c r="AL43" s="430"/>
      <c r="AM43" s="430"/>
      <c r="AN43" s="430"/>
      <c r="AO43" s="430"/>
    </row>
    <row r="44" spans="1:41" ht="15" customHeight="1" x14ac:dyDescent="0.2">
      <c r="A44" s="403"/>
      <c r="B44" s="466"/>
      <c r="C44" s="418"/>
      <c r="D44" s="418"/>
      <c r="E44" s="741" t="str">
        <f t="shared" ref="E44:J44" si="7">+E7</f>
        <v>ago.</v>
      </c>
      <c r="F44" s="741" t="str">
        <f t="shared" si="7"/>
        <v>set.</v>
      </c>
      <c r="G44" s="741" t="str">
        <f t="shared" si="7"/>
        <v>out.</v>
      </c>
      <c r="H44" s="741" t="str">
        <f t="shared" si="7"/>
        <v>nov.</v>
      </c>
      <c r="I44" s="741" t="str">
        <f t="shared" si="7"/>
        <v>dez.</v>
      </c>
      <c r="J44" s="741" t="str">
        <f t="shared" si="7"/>
        <v>jan.</v>
      </c>
      <c r="K44" s="1669" t="e">
        <f xml:space="preserve"> CONCATENATE("valor médio de ",#REF!,#REF!)</f>
        <v>#REF!</v>
      </c>
      <c r="L44" s="421"/>
      <c r="M44" s="523"/>
      <c r="N44" s="403"/>
      <c r="AK44" s="430"/>
      <c r="AL44" s="430"/>
      <c r="AM44" s="430"/>
      <c r="AN44" s="430"/>
      <c r="AO44" s="430"/>
    </row>
    <row r="45" spans="1:41" s="426" customFormat="1" ht="13.5" customHeight="1" x14ac:dyDescent="0.2">
      <c r="A45" s="423"/>
      <c r="B45" s="678"/>
      <c r="C45" s="666" t="s">
        <v>68</v>
      </c>
      <c r="D45" s="490"/>
      <c r="E45" s="380">
        <v>208193</v>
      </c>
      <c r="F45" s="380">
        <v>207967</v>
      </c>
      <c r="G45" s="380">
        <v>211965</v>
      </c>
      <c r="H45" s="380">
        <v>215477</v>
      </c>
      <c r="I45" s="380">
        <v>219163</v>
      </c>
      <c r="J45" s="380">
        <v>220043</v>
      </c>
      <c r="K45" s="763">
        <v>114.12</v>
      </c>
      <c r="L45" s="335"/>
      <c r="M45" s="679"/>
      <c r="N45" s="423"/>
      <c r="O45" s="778"/>
      <c r="P45" s="777"/>
      <c r="Q45" s="778"/>
      <c r="R45" s="778"/>
      <c r="S45" s="408"/>
      <c r="T45" s="408"/>
      <c r="U45" s="408"/>
      <c r="V45" s="408"/>
      <c r="W45" s="408"/>
      <c r="X45" s="408"/>
      <c r="Y45" s="408"/>
      <c r="Z45" s="408"/>
      <c r="AA45" s="408"/>
      <c r="AB45" s="408"/>
      <c r="AC45" s="408"/>
      <c r="AD45" s="408"/>
      <c r="AE45" s="408"/>
      <c r="AF45" s="408"/>
      <c r="AG45" s="408"/>
      <c r="AH45" s="408"/>
      <c r="AI45" s="408"/>
      <c r="AJ45" s="408"/>
      <c r="AK45" s="430"/>
      <c r="AL45" s="430"/>
      <c r="AM45" s="430"/>
      <c r="AN45" s="742"/>
      <c r="AO45" s="742"/>
    </row>
    <row r="46" spans="1:41" ht="15" customHeight="1" x14ac:dyDescent="0.2">
      <c r="A46" s="403"/>
      <c r="B46" s="466"/>
      <c r="C46" s="95" t="s">
        <v>62</v>
      </c>
      <c r="D46" s="411"/>
      <c r="E46" s="332">
        <v>10178</v>
      </c>
      <c r="F46" s="332">
        <v>10140</v>
      </c>
      <c r="G46" s="332">
        <v>10228</v>
      </c>
      <c r="H46" s="332">
        <v>10030</v>
      </c>
      <c r="I46" s="332">
        <v>10021</v>
      </c>
      <c r="J46" s="332">
        <v>10155</v>
      </c>
      <c r="K46" s="747">
        <v>123.393290234107</v>
      </c>
      <c r="L46" s="335"/>
      <c r="M46" s="523"/>
      <c r="N46" s="403"/>
      <c r="AK46" s="430"/>
      <c r="AL46" s="430"/>
      <c r="AM46" s="430"/>
      <c r="AN46" s="430"/>
      <c r="AO46" s="430"/>
    </row>
    <row r="47" spans="1:41" ht="11.65" customHeight="1" x14ac:dyDescent="0.2">
      <c r="A47" s="403"/>
      <c r="B47" s="466"/>
      <c r="C47" s="95" t="s">
        <v>55</v>
      </c>
      <c r="D47" s="411"/>
      <c r="E47" s="332">
        <v>4522</v>
      </c>
      <c r="F47" s="332">
        <v>4473</v>
      </c>
      <c r="G47" s="332">
        <v>4516</v>
      </c>
      <c r="H47" s="332">
        <v>4624</v>
      </c>
      <c r="I47" s="332">
        <v>4650</v>
      </c>
      <c r="J47" s="332">
        <v>4647</v>
      </c>
      <c r="K47" s="747">
        <v>114.90095045715501</v>
      </c>
      <c r="L47" s="335"/>
      <c r="M47" s="523"/>
      <c r="N47" s="403"/>
      <c r="AK47" s="430"/>
      <c r="AL47" s="430"/>
      <c r="AM47" s="430"/>
      <c r="AN47" s="430"/>
      <c r="AO47" s="430"/>
    </row>
    <row r="48" spans="1:41" ht="11.65" customHeight="1" x14ac:dyDescent="0.2">
      <c r="A48" s="403"/>
      <c r="B48" s="466"/>
      <c r="C48" s="95" t="s">
        <v>64</v>
      </c>
      <c r="D48" s="411"/>
      <c r="E48" s="332">
        <v>5818</v>
      </c>
      <c r="F48" s="332">
        <v>5745</v>
      </c>
      <c r="G48" s="332">
        <v>5965</v>
      </c>
      <c r="H48" s="332">
        <v>6072</v>
      </c>
      <c r="I48" s="332">
        <v>6296</v>
      </c>
      <c r="J48" s="332">
        <v>6388</v>
      </c>
      <c r="K48" s="747">
        <v>118.4929565753</v>
      </c>
      <c r="L48" s="335"/>
      <c r="M48" s="523"/>
      <c r="N48" s="403"/>
      <c r="AK48" s="430"/>
      <c r="AL48" s="430"/>
      <c r="AM48" s="430"/>
      <c r="AN48" s="430"/>
      <c r="AO48" s="430"/>
    </row>
    <row r="49" spans="1:41" ht="11.65" customHeight="1" x14ac:dyDescent="0.2">
      <c r="A49" s="403"/>
      <c r="B49" s="466"/>
      <c r="C49" s="95" t="s">
        <v>66</v>
      </c>
      <c r="D49" s="411"/>
      <c r="E49" s="332">
        <v>2024</v>
      </c>
      <c r="F49" s="332">
        <v>2015</v>
      </c>
      <c r="G49" s="332">
        <v>2047</v>
      </c>
      <c r="H49" s="332">
        <v>2115</v>
      </c>
      <c r="I49" s="332">
        <v>2170</v>
      </c>
      <c r="J49" s="332">
        <v>2182</v>
      </c>
      <c r="K49" s="747">
        <v>120.65426027397299</v>
      </c>
      <c r="L49" s="680"/>
      <c r="M49" s="403"/>
      <c r="N49" s="403"/>
      <c r="AK49" s="430"/>
      <c r="AL49" s="430"/>
      <c r="AM49" s="430"/>
      <c r="AN49" s="430"/>
      <c r="AO49" s="430"/>
    </row>
    <row r="50" spans="1:41" ht="11.65" customHeight="1" x14ac:dyDescent="0.2">
      <c r="A50" s="403"/>
      <c r="B50" s="466"/>
      <c r="C50" s="95" t="s">
        <v>75</v>
      </c>
      <c r="D50" s="411"/>
      <c r="E50" s="332">
        <v>3498</v>
      </c>
      <c r="F50" s="332">
        <v>3419</v>
      </c>
      <c r="G50" s="332">
        <v>3427</v>
      </c>
      <c r="H50" s="332">
        <v>3593</v>
      </c>
      <c r="I50" s="332">
        <v>3671</v>
      </c>
      <c r="J50" s="332">
        <v>3651</v>
      </c>
      <c r="K50" s="747">
        <v>114.214143007361</v>
      </c>
      <c r="L50" s="680"/>
      <c r="M50" s="403"/>
      <c r="N50" s="403"/>
      <c r="AK50" s="430"/>
      <c r="AL50" s="430"/>
      <c r="AM50" s="430"/>
      <c r="AN50" s="430"/>
      <c r="AO50" s="430"/>
    </row>
    <row r="51" spans="1:41" ht="11.65" customHeight="1" x14ac:dyDescent="0.2">
      <c r="A51" s="403"/>
      <c r="B51" s="466"/>
      <c r="C51" s="95" t="s">
        <v>61</v>
      </c>
      <c r="D51" s="411"/>
      <c r="E51" s="332">
        <v>6217</v>
      </c>
      <c r="F51" s="332">
        <v>6258</v>
      </c>
      <c r="G51" s="332">
        <v>6362</v>
      </c>
      <c r="H51" s="332">
        <v>6415</v>
      </c>
      <c r="I51" s="332">
        <v>6456</v>
      </c>
      <c r="J51" s="332">
        <v>6560</v>
      </c>
      <c r="K51" s="747">
        <v>124.27517401740199</v>
      </c>
      <c r="L51" s="680"/>
      <c r="M51" s="403"/>
      <c r="N51" s="403"/>
      <c r="AK51" s="430"/>
      <c r="AL51" s="430"/>
      <c r="AM51" s="430"/>
      <c r="AN51" s="430"/>
      <c r="AO51" s="430"/>
    </row>
    <row r="52" spans="1:41" ht="11.65" customHeight="1" x14ac:dyDescent="0.2">
      <c r="A52" s="403"/>
      <c r="B52" s="466"/>
      <c r="C52" s="95" t="s">
        <v>56</v>
      </c>
      <c r="D52" s="411"/>
      <c r="E52" s="332">
        <v>3610</v>
      </c>
      <c r="F52" s="332">
        <v>3532</v>
      </c>
      <c r="G52" s="332">
        <v>3467</v>
      </c>
      <c r="H52" s="332">
        <v>3370</v>
      </c>
      <c r="I52" s="332">
        <v>3435</v>
      </c>
      <c r="J52" s="332">
        <v>3423</v>
      </c>
      <c r="K52" s="747">
        <v>108.101130532845</v>
      </c>
      <c r="L52" s="680"/>
      <c r="M52" s="403"/>
      <c r="N52" s="403"/>
    </row>
    <row r="53" spans="1:41" ht="11.65" customHeight="1" x14ac:dyDescent="0.2">
      <c r="A53" s="403"/>
      <c r="B53" s="466"/>
      <c r="C53" s="95" t="s">
        <v>74</v>
      </c>
      <c r="D53" s="411"/>
      <c r="E53" s="332">
        <v>5211</v>
      </c>
      <c r="F53" s="332">
        <v>5165</v>
      </c>
      <c r="G53" s="332">
        <v>5256</v>
      </c>
      <c r="H53" s="332">
        <v>5375</v>
      </c>
      <c r="I53" s="332">
        <v>5510</v>
      </c>
      <c r="J53" s="332">
        <v>5604</v>
      </c>
      <c r="K53" s="747">
        <v>122.173010605542</v>
      </c>
      <c r="L53" s="680"/>
      <c r="M53" s="403"/>
      <c r="N53" s="403"/>
    </row>
    <row r="54" spans="1:41" ht="11.65" customHeight="1" x14ac:dyDescent="0.2">
      <c r="A54" s="403"/>
      <c r="B54" s="466"/>
      <c r="C54" s="95" t="s">
        <v>76</v>
      </c>
      <c r="D54" s="411"/>
      <c r="E54" s="332">
        <v>2942</v>
      </c>
      <c r="F54" s="332">
        <v>2852</v>
      </c>
      <c r="G54" s="332">
        <v>2747</v>
      </c>
      <c r="H54" s="332">
        <v>2901</v>
      </c>
      <c r="I54" s="332">
        <v>2973</v>
      </c>
      <c r="J54" s="332">
        <v>2968</v>
      </c>
      <c r="K54" s="747">
        <v>111.625260617761</v>
      </c>
      <c r="L54" s="680"/>
      <c r="M54" s="403"/>
      <c r="N54" s="403"/>
    </row>
    <row r="55" spans="1:41" ht="11.65" customHeight="1" x14ac:dyDescent="0.2">
      <c r="A55" s="403"/>
      <c r="B55" s="466"/>
      <c r="C55" s="95" t="s">
        <v>60</v>
      </c>
      <c r="D55" s="411"/>
      <c r="E55" s="332">
        <v>3963</v>
      </c>
      <c r="F55" s="332">
        <v>4030</v>
      </c>
      <c r="G55" s="332">
        <v>4003</v>
      </c>
      <c r="H55" s="332">
        <v>4081</v>
      </c>
      <c r="I55" s="332">
        <v>4218</v>
      </c>
      <c r="J55" s="332">
        <v>4215</v>
      </c>
      <c r="K55" s="747">
        <v>120.06067238580999</v>
      </c>
      <c r="L55" s="680"/>
      <c r="M55" s="403"/>
      <c r="N55" s="403"/>
    </row>
    <row r="56" spans="1:41" ht="11.65" customHeight="1" x14ac:dyDescent="0.2">
      <c r="A56" s="403"/>
      <c r="B56" s="466"/>
      <c r="C56" s="95" t="s">
        <v>59</v>
      </c>
      <c r="D56" s="411"/>
      <c r="E56" s="332">
        <v>36340</v>
      </c>
      <c r="F56" s="332">
        <v>36921</v>
      </c>
      <c r="G56" s="332">
        <v>37617</v>
      </c>
      <c r="H56" s="332">
        <v>38132</v>
      </c>
      <c r="I56" s="332">
        <v>38561</v>
      </c>
      <c r="J56" s="332">
        <v>38587</v>
      </c>
      <c r="K56" s="747">
        <v>116.955098149617</v>
      </c>
      <c r="L56" s="680"/>
      <c r="M56" s="403"/>
      <c r="N56" s="403"/>
    </row>
    <row r="57" spans="1:41" ht="11.65" customHeight="1" x14ac:dyDescent="0.2">
      <c r="A57" s="403"/>
      <c r="B57" s="466"/>
      <c r="C57" s="95" t="s">
        <v>57</v>
      </c>
      <c r="D57" s="411"/>
      <c r="E57" s="332">
        <v>3264</v>
      </c>
      <c r="F57" s="332">
        <v>3174</v>
      </c>
      <c r="G57" s="332">
        <v>3203</v>
      </c>
      <c r="H57" s="332">
        <v>3274</v>
      </c>
      <c r="I57" s="332">
        <v>3345</v>
      </c>
      <c r="J57" s="332">
        <v>3333</v>
      </c>
      <c r="K57" s="747">
        <v>115.834283201407</v>
      </c>
      <c r="L57" s="680"/>
      <c r="M57" s="403"/>
      <c r="N57" s="403"/>
    </row>
    <row r="58" spans="1:41" ht="11.65" customHeight="1" x14ac:dyDescent="0.2">
      <c r="A58" s="403"/>
      <c r="B58" s="466"/>
      <c r="C58" s="95" t="s">
        <v>63</v>
      </c>
      <c r="D58" s="411"/>
      <c r="E58" s="332">
        <v>60721</v>
      </c>
      <c r="F58" s="332">
        <v>60804</v>
      </c>
      <c r="G58" s="332">
        <v>62612</v>
      </c>
      <c r="H58" s="332">
        <v>63585</v>
      </c>
      <c r="I58" s="332">
        <v>64692</v>
      </c>
      <c r="J58" s="332">
        <v>64896</v>
      </c>
      <c r="K58" s="747">
        <v>115.331704713318</v>
      </c>
      <c r="L58" s="680"/>
      <c r="M58" s="403"/>
      <c r="N58" s="403"/>
    </row>
    <row r="59" spans="1:41" ht="11.65" customHeight="1" x14ac:dyDescent="0.2">
      <c r="A59" s="403"/>
      <c r="B59" s="466"/>
      <c r="C59" s="95" t="s">
        <v>79</v>
      </c>
      <c r="D59" s="411"/>
      <c r="E59" s="332">
        <v>5480</v>
      </c>
      <c r="F59" s="332">
        <v>5412</v>
      </c>
      <c r="G59" s="332">
        <v>5388</v>
      </c>
      <c r="H59" s="332">
        <v>5496</v>
      </c>
      <c r="I59" s="332">
        <v>5629</v>
      </c>
      <c r="J59" s="332">
        <v>5625</v>
      </c>
      <c r="K59" s="747">
        <v>115.95213298791001</v>
      </c>
      <c r="L59" s="680"/>
      <c r="M59" s="403"/>
      <c r="N59" s="403"/>
    </row>
    <row r="60" spans="1:41" ht="11.65" customHeight="1" x14ac:dyDescent="0.2">
      <c r="A60" s="403"/>
      <c r="B60" s="466"/>
      <c r="C60" s="95" t="s">
        <v>58</v>
      </c>
      <c r="D60" s="411"/>
      <c r="E60" s="332">
        <v>18223</v>
      </c>
      <c r="F60" s="332">
        <v>18083</v>
      </c>
      <c r="G60" s="332">
        <v>18272</v>
      </c>
      <c r="H60" s="332">
        <v>18856</v>
      </c>
      <c r="I60" s="332">
        <v>19300</v>
      </c>
      <c r="J60" s="332">
        <v>19388</v>
      </c>
      <c r="K60" s="747">
        <v>120.445283864793</v>
      </c>
      <c r="L60" s="680"/>
      <c r="M60" s="403"/>
      <c r="N60" s="403"/>
    </row>
    <row r="61" spans="1:41" ht="11.65" customHeight="1" x14ac:dyDescent="0.2">
      <c r="A61" s="403"/>
      <c r="B61" s="466"/>
      <c r="C61" s="95" t="s">
        <v>65</v>
      </c>
      <c r="D61" s="411"/>
      <c r="E61" s="332">
        <v>2206</v>
      </c>
      <c r="F61" s="332">
        <v>2213</v>
      </c>
      <c r="G61" s="332">
        <v>2210</v>
      </c>
      <c r="H61" s="332">
        <v>2241</v>
      </c>
      <c r="I61" s="332">
        <v>2260</v>
      </c>
      <c r="J61" s="332">
        <v>2241</v>
      </c>
      <c r="K61" s="747">
        <v>121.71648696420699</v>
      </c>
      <c r="L61" s="680"/>
      <c r="M61" s="403"/>
      <c r="N61" s="403"/>
    </row>
    <row r="62" spans="1:41" ht="11.65" customHeight="1" x14ac:dyDescent="0.2">
      <c r="A62" s="403"/>
      <c r="B62" s="466"/>
      <c r="C62" s="95" t="s">
        <v>67</v>
      </c>
      <c r="D62" s="411"/>
      <c r="E62" s="332">
        <v>5323</v>
      </c>
      <c r="F62" s="332">
        <v>5316</v>
      </c>
      <c r="G62" s="332">
        <v>5473</v>
      </c>
      <c r="H62" s="332">
        <v>5563</v>
      </c>
      <c r="I62" s="332">
        <v>5592</v>
      </c>
      <c r="J62" s="332">
        <v>5655</v>
      </c>
      <c r="K62" s="747">
        <v>121.01051295518199</v>
      </c>
      <c r="L62" s="680"/>
      <c r="M62" s="403"/>
      <c r="N62" s="403"/>
      <c r="P62" s="460"/>
    </row>
    <row r="63" spans="1:41" ht="11.65" customHeight="1" x14ac:dyDescent="0.2">
      <c r="A63" s="403"/>
      <c r="B63" s="466"/>
      <c r="C63" s="95" t="s">
        <v>77</v>
      </c>
      <c r="D63" s="411"/>
      <c r="E63" s="332">
        <v>7139</v>
      </c>
      <c r="F63" s="332">
        <v>7141</v>
      </c>
      <c r="G63" s="332">
        <v>7407</v>
      </c>
      <c r="H63" s="332">
        <v>7503</v>
      </c>
      <c r="I63" s="332">
        <v>7683</v>
      </c>
      <c r="J63" s="332">
        <v>7701</v>
      </c>
      <c r="K63" s="747">
        <v>117.126799588371</v>
      </c>
      <c r="L63" s="680"/>
      <c r="M63" s="403"/>
      <c r="N63" s="403"/>
    </row>
    <row r="64" spans="1:41" ht="11.25" customHeight="1" x14ac:dyDescent="0.2">
      <c r="A64" s="403"/>
      <c r="B64" s="466"/>
      <c r="C64" s="95" t="s">
        <v>130</v>
      </c>
      <c r="D64" s="411"/>
      <c r="E64" s="332">
        <v>17690</v>
      </c>
      <c r="F64" s="332">
        <v>17493</v>
      </c>
      <c r="G64" s="332">
        <v>17936</v>
      </c>
      <c r="H64" s="332">
        <v>18410</v>
      </c>
      <c r="I64" s="332">
        <v>18769</v>
      </c>
      <c r="J64" s="332">
        <v>18858</v>
      </c>
      <c r="K64" s="747">
        <v>84.513146730609606</v>
      </c>
      <c r="L64" s="680"/>
      <c r="M64" s="403"/>
      <c r="N64" s="403"/>
    </row>
    <row r="65" spans="1:15" ht="11.65" customHeight="1" x14ac:dyDescent="0.2">
      <c r="A65" s="403"/>
      <c r="B65" s="466"/>
      <c r="C65" s="95" t="s">
        <v>131</v>
      </c>
      <c r="D65" s="411"/>
      <c r="E65" s="332">
        <v>3824</v>
      </c>
      <c r="F65" s="332">
        <v>3783</v>
      </c>
      <c r="G65" s="332">
        <v>3832</v>
      </c>
      <c r="H65" s="332">
        <v>3841</v>
      </c>
      <c r="I65" s="332">
        <v>3933</v>
      </c>
      <c r="J65" s="332">
        <v>3967</v>
      </c>
      <c r="K65" s="747">
        <v>108.466579925651</v>
      </c>
      <c r="L65" s="680"/>
      <c r="M65" s="403"/>
      <c r="N65" s="403"/>
    </row>
    <row r="66" spans="1:15" s="683" customFormat="1" ht="7.5" customHeight="1" x14ac:dyDescent="0.15">
      <c r="A66" s="681"/>
      <c r="B66" s="682"/>
      <c r="C66" s="1671" t="str">
        <f>CONCATENATE("notas: dados sujeitos a atualizações"".")</f>
        <v>notas: dados sujeitos a atualizações".</v>
      </c>
      <c r="D66" s="1671"/>
      <c r="E66" s="1671"/>
      <c r="F66" s="1671"/>
      <c r="G66" s="1671"/>
      <c r="H66" s="1671"/>
      <c r="I66" s="1671"/>
      <c r="J66" s="1671"/>
      <c r="K66" s="1671"/>
      <c r="L66" s="1671"/>
      <c r="M66" s="1108"/>
      <c r="N66" s="1108"/>
      <c r="O66" s="1108"/>
    </row>
    <row r="67" spans="1:15" ht="9" customHeight="1" x14ac:dyDescent="0.2">
      <c r="A67" s="403"/>
      <c r="B67" s="685"/>
      <c r="C67" s="686" t="s">
        <v>555</v>
      </c>
      <c r="D67" s="411"/>
      <c r="E67" s="684"/>
      <c r="F67" s="684"/>
      <c r="G67" s="684"/>
      <c r="H67" s="684"/>
      <c r="I67" s="687"/>
      <c r="J67" s="577"/>
      <c r="K67" s="577"/>
      <c r="L67" s="577"/>
      <c r="M67" s="523"/>
      <c r="N67" s="403"/>
    </row>
    <row r="68" spans="1:15" ht="13.5" customHeight="1" x14ac:dyDescent="0.2">
      <c r="A68" s="403"/>
      <c r="B68" s="682"/>
      <c r="C68" s="471" t="s">
        <v>423</v>
      </c>
      <c r="D68" s="411"/>
      <c r="E68" s="684"/>
      <c r="F68" s="684"/>
      <c r="G68" s="684"/>
      <c r="H68" s="684"/>
      <c r="I68" s="446" t="s">
        <v>134</v>
      </c>
      <c r="J68" s="577"/>
      <c r="K68" s="577"/>
      <c r="L68" s="577"/>
      <c r="M68" s="523"/>
      <c r="N68" s="403"/>
    </row>
    <row r="69" spans="1:15" ht="13.5" customHeight="1" x14ac:dyDescent="0.2">
      <c r="A69" s="403"/>
      <c r="B69" s="688">
        <v>18</v>
      </c>
      <c r="C69" s="1664">
        <v>43132</v>
      </c>
      <c r="D69" s="1664"/>
      <c r="E69" s="1664"/>
      <c r="F69" s="1664"/>
      <c r="G69" s="413"/>
      <c r="H69" s="413"/>
      <c r="I69" s="413"/>
      <c r="J69" s="413"/>
      <c r="K69" s="413"/>
      <c r="L69" s="413"/>
      <c r="M69" s="413"/>
      <c r="N69" s="413"/>
    </row>
  </sheetData>
  <mergeCells count="13">
    <mergeCell ref="L1:M1"/>
    <mergeCell ref="B2:D2"/>
    <mergeCell ref="C4:L4"/>
    <mergeCell ref="C5:D6"/>
    <mergeCell ref="K6:K7"/>
    <mergeCell ref="E6:I6"/>
    <mergeCell ref="C69:F69"/>
    <mergeCell ref="C41:L41"/>
    <mergeCell ref="C42:D43"/>
    <mergeCell ref="K43:K44"/>
    <mergeCell ref="G30:J30"/>
    <mergeCell ref="C66:L66"/>
    <mergeCell ref="E43:I43"/>
  </mergeCells>
  <conditionalFormatting sqref="E7:G7">
    <cfRule type="cellIs" dxfId="10" priority="6" operator="equal">
      <formula>"jan."</formula>
    </cfRule>
  </conditionalFormatting>
  <conditionalFormatting sqref="H7:J7">
    <cfRule type="cellIs" dxfId="9" priority="3" operator="equal">
      <formula>"jan."</formula>
    </cfRule>
  </conditionalFormatting>
  <conditionalFormatting sqref="E44:G44">
    <cfRule type="cellIs" dxfId="8" priority="2" operator="equal">
      <formula>"jan."</formula>
    </cfRule>
  </conditionalFormatting>
  <conditionalFormatting sqref="H44:J44">
    <cfRule type="cellIs" dxfId="7" priority="1" operator="equal">
      <formula>"jan."</formula>
    </cfRule>
  </conditionalFormatting>
  <printOptions horizontalCentered="1"/>
  <pageMargins left="0.19685039370078741" right="0.19685039370078741" top="0.19685039370078741" bottom="0.19685039370078741" header="0" footer="0"/>
  <pageSetup paperSize="9"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025" r:id="rId4" name="Drop Down 1">
              <controlPr defaultSize="0" autoLine="0" autoPict="0">
                <anchor moveWithCells="1">
                  <from>
                    <xdr:col>4</xdr:col>
                    <xdr:colOff>95250</xdr:colOff>
                    <xdr:row>29</xdr:row>
                    <xdr:rowOff>19050</xdr:rowOff>
                  </from>
                  <to>
                    <xdr:col>6</xdr:col>
                    <xdr:colOff>152400</xdr:colOff>
                    <xdr:row>30</xdr:row>
                    <xdr:rowOff>19050</xdr:rowOff>
                  </to>
                </anchor>
              </controlPr>
            </control>
          </mc:Choice>
        </mc:AlternateContent>
      </controls>
    </mc:Choice>
  </mc:AlternateConten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7">
    <tabColor theme="3"/>
  </sheetPr>
  <dimension ref="A1:X75"/>
  <sheetViews>
    <sheetView zoomScaleNormal="100" workbookViewId="0"/>
  </sheetViews>
  <sheetFormatPr defaultRowHeight="12.75" x14ac:dyDescent="0.2"/>
  <cols>
    <col min="1" max="1" width="1" style="408" customWidth="1"/>
    <col min="2" max="2" width="2.5703125" style="408" customWidth="1"/>
    <col min="3" max="3" width="1.140625" style="408" customWidth="1"/>
    <col min="4" max="4" width="25.85546875" style="408" customWidth="1"/>
    <col min="5" max="10" width="7.5703125" style="419" customWidth="1"/>
    <col min="11" max="11" width="7.5703125" style="448" customWidth="1"/>
    <col min="12" max="12" width="7.5703125" style="419" customWidth="1"/>
    <col min="13" max="13" width="7.7109375" style="448" customWidth="1"/>
    <col min="14" max="14" width="2.5703125" style="408" customWidth="1"/>
    <col min="15" max="15" width="1" style="408" customWidth="1"/>
    <col min="16" max="16384" width="9.140625" style="408"/>
  </cols>
  <sheetData>
    <row r="1" spans="1:15" ht="13.5" customHeight="1" x14ac:dyDescent="0.2">
      <c r="A1" s="403"/>
      <c r="B1" s="1692" t="s">
        <v>329</v>
      </c>
      <c r="C1" s="1692"/>
      <c r="D1" s="1692"/>
      <c r="E1" s="405"/>
      <c r="F1" s="405"/>
      <c r="G1" s="405"/>
      <c r="H1" s="405"/>
      <c r="I1" s="405"/>
      <c r="J1" s="406"/>
      <c r="K1" s="690"/>
      <c r="L1" s="690"/>
      <c r="M1" s="690"/>
      <c r="N1" s="407"/>
      <c r="O1" s="403"/>
    </row>
    <row r="2" spans="1:15" ht="6" customHeight="1" x14ac:dyDescent="0.2">
      <c r="A2" s="403"/>
      <c r="B2" s="1693"/>
      <c r="C2" s="1693"/>
      <c r="D2" s="1693"/>
      <c r="E2" s="409"/>
      <c r="F2" s="410"/>
      <c r="G2" s="410"/>
      <c r="H2" s="410"/>
      <c r="I2" s="410"/>
      <c r="J2" s="410"/>
      <c r="K2" s="411"/>
      <c r="L2" s="410"/>
      <c r="M2" s="411"/>
      <c r="N2" s="412"/>
      <c r="O2" s="403"/>
    </row>
    <row r="3" spans="1:15" ht="13.5" customHeight="1" thickBot="1" x14ac:dyDescent="0.25">
      <c r="A3" s="403"/>
      <c r="B3" s="413"/>
      <c r="C3" s="413"/>
      <c r="D3" s="413"/>
      <c r="E3" s="410"/>
      <c r="F3" s="410"/>
      <c r="G3" s="410"/>
      <c r="H3" s="410"/>
      <c r="I3" s="410" t="s">
        <v>34</v>
      </c>
      <c r="J3" s="410"/>
      <c r="K3" s="572"/>
      <c r="L3" s="410"/>
      <c r="M3" s="1064" t="s">
        <v>73</v>
      </c>
      <c r="N3" s="414"/>
      <c r="O3" s="403"/>
    </row>
    <row r="4" spans="1:15" s="417" customFormat="1" ht="13.5" customHeight="1" thickBot="1" x14ac:dyDescent="0.25">
      <c r="A4" s="415"/>
      <c r="B4" s="416"/>
      <c r="C4" s="1694" t="s">
        <v>0</v>
      </c>
      <c r="D4" s="1695"/>
      <c r="E4" s="1695"/>
      <c r="F4" s="1695"/>
      <c r="G4" s="1695"/>
      <c r="H4" s="1695"/>
      <c r="I4" s="1695"/>
      <c r="J4" s="1695"/>
      <c r="K4" s="1695"/>
      <c r="L4" s="1695"/>
      <c r="M4" s="1696"/>
      <c r="N4" s="414"/>
      <c r="O4" s="403"/>
    </row>
    <row r="5" spans="1:15" ht="4.5" customHeight="1" x14ac:dyDescent="0.2">
      <c r="A5" s="403"/>
      <c r="B5" s="413"/>
      <c r="C5" s="1569" t="s">
        <v>78</v>
      </c>
      <c r="D5" s="1569"/>
      <c r="F5" s="848"/>
      <c r="G5" s="848"/>
      <c r="H5" s="848"/>
      <c r="I5" s="420"/>
      <c r="J5" s="420"/>
      <c r="K5" s="420"/>
      <c r="L5" s="420"/>
      <c r="M5" s="420"/>
      <c r="N5" s="414"/>
      <c r="O5" s="403"/>
    </row>
    <row r="6" spans="1:15" ht="12" customHeight="1" x14ac:dyDescent="0.2">
      <c r="A6" s="403"/>
      <c r="B6" s="413"/>
      <c r="C6" s="1569"/>
      <c r="D6" s="1569"/>
      <c r="E6" s="1571">
        <v>2017</v>
      </c>
      <c r="F6" s="1571"/>
      <c r="G6" s="1571"/>
      <c r="H6" s="1571"/>
      <c r="I6" s="1571"/>
      <c r="J6" s="1571"/>
      <c r="K6" s="1571"/>
      <c r="L6" s="1698"/>
      <c r="M6" s="1359">
        <v>2018</v>
      </c>
      <c r="N6" s="414"/>
      <c r="O6" s="403"/>
    </row>
    <row r="7" spans="1:15" s="417" customFormat="1" ht="12.75" customHeight="1" x14ac:dyDescent="0.2">
      <c r="A7" s="415"/>
      <c r="B7" s="416"/>
      <c r="C7" s="422"/>
      <c r="D7" s="422"/>
      <c r="E7" s="833" t="s">
        <v>101</v>
      </c>
      <c r="F7" s="833" t="s">
        <v>100</v>
      </c>
      <c r="G7" s="748" t="s">
        <v>99</v>
      </c>
      <c r="H7" s="834" t="s">
        <v>98</v>
      </c>
      <c r="I7" s="833" t="s">
        <v>97</v>
      </c>
      <c r="J7" s="834" t="s">
        <v>96</v>
      </c>
      <c r="K7" s="834" t="s">
        <v>95</v>
      </c>
      <c r="L7" s="834" t="s">
        <v>94</v>
      </c>
      <c r="M7" s="834" t="s">
        <v>93</v>
      </c>
      <c r="N7" s="414"/>
      <c r="O7" s="403"/>
    </row>
    <row r="8" spans="1:15" s="426" customFormat="1" ht="12.75" customHeight="1" x14ac:dyDescent="0.2">
      <c r="A8" s="423"/>
      <c r="B8" s="424"/>
      <c r="C8" s="1684" t="s">
        <v>475</v>
      </c>
      <c r="D8" s="1684"/>
      <c r="E8" s="425"/>
      <c r="F8" s="425"/>
      <c r="G8" s="425"/>
      <c r="H8" s="425"/>
      <c r="I8" s="425"/>
      <c r="J8" s="425"/>
      <c r="K8" s="425"/>
      <c r="L8" s="425"/>
      <c r="M8" s="425"/>
      <c r="N8" s="414"/>
      <c r="O8" s="403"/>
    </row>
    <row r="9" spans="1:15" ht="11.25" customHeight="1" x14ac:dyDescent="0.2">
      <c r="A9" s="403"/>
      <c r="B9" s="1056"/>
      <c r="C9" s="1051" t="s">
        <v>135</v>
      </c>
      <c r="D9" s="1057"/>
      <c r="E9" s="1058">
        <v>235227</v>
      </c>
      <c r="F9" s="1058">
        <v>234456</v>
      </c>
      <c r="G9" s="1058">
        <v>233731</v>
      </c>
      <c r="H9" s="1058">
        <v>233018</v>
      </c>
      <c r="I9" s="1058">
        <v>232252</v>
      </c>
      <c r="J9" s="1058">
        <v>231618</v>
      </c>
      <c r="K9" s="1058">
        <v>231164</v>
      </c>
      <c r="L9" s="1058">
        <v>230324</v>
      </c>
      <c r="M9" s="1058">
        <v>179636</v>
      </c>
      <c r="N9" s="414"/>
      <c r="O9" s="403"/>
    </row>
    <row r="10" spans="1:15" ht="11.25" customHeight="1" x14ac:dyDescent="0.2">
      <c r="A10" s="403"/>
      <c r="B10" s="1056"/>
      <c r="C10" s="1051"/>
      <c r="D10" s="1059" t="s">
        <v>72</v>
      </c>
      <c r="E10" s="1060">
        <v>124205</v>
      </c>
      <c r="F10" s="1060">
        <v>123862</v>
      </c>
      <c r="G10" s="1060">
        <v>123586</v>
      </c>
      <c r="H10" s="1060">
        <v>123288</v>
      </c>
      <c r="I10" s="1060">
        <v>122964</v>
      </c>
      <c r="J10" s="1060">
        <v>122703</v>
      </c>
      <c r="K10" s="1060">
        <v>122539</v>
      </c>
      <c r="L10" s="1060">
        <v>122166</v>
      </c>
      <c r="M10" s="1060">
        <v>93737</v>
      </c>
      <c r="N10" s="414"/>
      <c r="O10" s="403"/>
    </row>
    <row r="11" spans="1:15" ht="11.25" customHeight="1" x14ac:dyDescent="0.2">
      <c r="A11" s="403"/>
      <c r="B11" s="1056"/>
      <c r="C11" s="1051"/>
      <c r="D11" s="1059" t="s">
        <v>71</v>
      </c>
      <c r="E11" s="1060">
        <v>111022</v>
      </c>
      <c r="F11" s="1060">
        <v>110594</v>
      </c>
      <c r="G11" s="1060">
        <v>110145</v>
      </c>
      <c r="H11" s="1060">
        <v>109730</v>
      </c>
      <c r="I11" s="1060">
        <v>109288</v>
      </c>
      <c r="J11" s="1060">
        <v>108915</v>
      </c>
      <c r="K11" s="1060">
        <v>108625</v>
      </c>
      <c r="L11" s="1060">
        <v>108158</v>
      </c>
      <c r="M11" s="1060">
        <v>85899</v>
      </c>
      <c r="N11" s="414"/>
      <c r="O11" s="403"/>
    </row>
    <row r="12" spans="1:15" ht="11.25" customHeight="1" x14ac:dyDescent="0.2">
      <c r="A12" s="403"/>
      <c r="B12" s="1056"/>
      <c r="C12" s="1051" t="s">
        <v>136</v>
      </c>
      <c r="D12" s="1057"/>
      <c r="E12" s="1058">
        <v>2032424</v>
      </c>
      <c r="F12" s="1058">
        <v>2033205</v>
      </c>
      <c r="G12" s="1058">
        <v>2034017</v>
      </c>
      <c r="H12" s="1058">
        <v>2035123</v>
      </c>
      <c r="I12" s="1058">
        <v>2035585</v>
      </c>
      <c r="J12" s="1058">
        <v>2036055</v>
      </c>
      <c r="K12" s="1058">
        <v>2037514</v>
      </c>
      <c r="L12" s="1058">
        <v>2038573</v>
      </c>
      <c r="M12" s="1058">
        <v>2037860</v>
      </c>
      <c r="N12" s="414"/>
      <c r="O12" s="403"/>
    </row>
    <row r="13" spans="1:15" ht="11.25" customHeight="1" x14ac:dyDescent="0.2">
      <c r="A13" s="403"/>
      <c r="B13" s="1056"/>
      <c r="C13" s="1051"/>
      <c r="D13" s="1059" t="s">
        <v>72</v>
      </c>
      <c r="E13" s="1060">
        <v>956852</v>
      </c>
      <c r="F13" s="1060">
        <v>957189</v>
      </c>
      <c r="G13" s="1060">
        <v>957390</v>
      </c>
      <c r="H13" s="1060">
        <v>957833</v>
      </c>
      <c r="I13" s="1060">
        <v>957904</v>
      </c>
      <c r="J13" s="1060">
        <v>957972</v>
      </c>
      <c r="K13" s="1060">
        <v>958342</v>
      </c>
      <c r="L13" s="1060">
        <v>958442</v>
      </c>
      <c r="M13" s="1060">
        <v>957869</v>
      </c>
      <c r="N13" s="414"/>
      <c r="O13" s="403"/>
    </row>
    <row r="14" spans="1:15" ht="11.25" customHeight="1" x14ac:dyDescent="0.2">
      <c r="A14" s="403"/>
      <c r="B14" s="1056"/>
      <c r="C14" s="1051"/>
      <c r="D14" s="1059" t="s">
        <v>71</v>
      </c>
      <c r="E14" s="1060">
        <v>1075572</v>
      </c>
      <c r="F14" s="1060">
        <v>1076016</v>
      </c>
      <c r="G14" s="1060">
        <v>1076627</v>
      </c>
      <c r="H14" s="1060">
        <v>1077290</v>
      </c>
      <c r="I14" s="1060">
        <v>1077681</v>
      </c>
      <c r="J14" s="1060">
        <v>1078083</v>
      </c>
      <c r="K14" s="1060">
        <v>1079172</v>
      </c>
      <c r="L14" s="1060">
        <v>1080131</v>
      </c>
      <c r="M14" s="1060">
        <v>1079991</v>
      </c>
      <c r="N14" s="414"/>
      <c r="O14" s="403"/>
    </row>
    <row r="15" spans="1:15" ht="11.25" customHeight="1" x14ac:dyDescent="0.2">
      <c r="A15" s="403"/>
      <c r="B15" s="1056"/>
      <c r="C15" s="1051" t="s">
        <v>137</v>
      </c>
      <c r="D15" s="1057"/>
      <c r="E15" s="1058">
        <v>716178</v>
      </c>
      <c r="F15" s="1058">
        <v>717512</v>
      </c>
      <c r="G15" s="1058">
        <v>718739</v>
      </c>
      <c r="H15" s="1058">
        <v>718225</v>
      </c>
      <c r="I15" s="1058">
        <v>712459</v>
      </c>
      <c r="J15" s="1058">
        <v>712788</v>
      </c>
      <c r="K15" s="1058">
        <v>714211</v>
      </c>
      <c r="L15" s="1058">
        <v>715121</v>
      </c>
      <c r="M15" s="1058">
        <v>715383</v>
      </c>
      <c r="N15" s="414"/>
      <c r="O15" s="403"/>
    </row>
    <row r="16" spans="1:15" ht="11.25" customHeight="1" x14ac:dyDescent="0.2">
      <c r="A16" s="403"/>
      <c r="B16" s="1056"/>
      <c r="C16" s="1051"/>
      <c r="D16" s="1059" t="s">
        <v>72</v>
      </c>
      <c r="E16" s="1060">
        <v>132336</v>
      </c>
      <c r="F16" s="1060">
        <v>132788</v>
      </c>
      <c r="G16" s="1060">
        <v>133123</v>
      </c>
      <c r="H16" s="1060">
        <v>133279</v>
      </c>
      <c r="I16" s="1060">
        <v>130656</v>
      </c>
      <c r="J16" s="1060">
        <v>130887</v>
      </c>
      <c r="K16" s="1060">
        <v>131463</v>
      </c>
      <c r="L16" s="1060">
        <v>131825</v>
      </c>
      <c r="M16" s="1060">
        <v>132011</v>
      </c>
      <c r="N16" s="414"/>
      <c r="O16" s="403"/>
    </row>
    <row r="17" spans="1:24" ht="11.25" customHeight="1" x14ac:dyDescent="0.2">
      <c r="A17" s="403"/>
      <c r="B17" s="1056"/>
      <c r="C17" s="1051"/>
      <c r="D17" s="1059" t="s">
        <v>71</v>
      </c>
      <c r="E17" s="1060">
        <v>583842</v>
      </c>
      <c r="F17" s="1060">
        <v>584724</v>
      </c>
      <c r="G17" s="1060">
        <v>585616</v>
      </c>
      <c r="H17" s="1060">
        <v>584946</v>
      </c>
      <c r="I17" s="1060">
        <v>581803</v>
      </c>
      <c r="J17" s="1060">
        <v>581901</v>
      </c>
      <c r="K17" s="1060">
        <v>582748</v>
      </c>
      <c r="L17" s="1060">
        <v>583296</v>
      </c>
      <c r="M17" s="1060">
        <v>583372</v>
      </c>
      <c r="N17" s="414"/>
      <c r="O17" s="403"/>
    </row>
    <row r="18" spans="1:24" ht="8.25" customHeight="1" x14ac:dyDescent="0.2">
      <c r="A18" s="403"/>
      <c r="B18" s="1056"/>
      <c r="C18" s="1697" t="s">
        <v>579</v>
      </c>
      <c r="D18" s="1697"/>
      <c r="E18" s="1697"/>
      <c r="F18" s="1697"/>
      <c r="G18" s="1697"/>
      <c r="H18" s="1697"/>
      <c r="I18" s="1697"/>
      <c r="J18" s="1697"/>
      <c r="K18" s="1697"/>
      <c r="L18" s="1697"/>
      <c r="M18" s="1697"/>
      <c r="N18" s="414"/>
      <c r="O18" s="88"/>
    </row>
    <row r="19" spans="1:24" ht="3.75" customHeight="1" thickBot="1" x14ac:dyDescent="0.25">
      <c r="A19" s="403"/>
      <c r="B19" s="413"/>
      <c r="C19" s="691"/>
      <c r="D19" s="691"/>
      <c r="E19" s="691"/>
      <c r="F19" s="691"/>
      <c r="G19" s="691"/>
      <c r="H19" s="691"/>
      <c r="I19" s="691"/>
      <c r="J19" s="691"/>
      <c r="K19" s="691"/>
      <c r="L19" s="691"/>
      <c r="M19" s="691"/>
      <c r="N19" s="414"/>
      <c r="O19" s="88"/>
    </row>
    <row r="20" spans="1:24" ht="15" customHeight="1" thickBot="1" x14ac:dyDescent="0.25">
      <c r="A20" s="403"/>
      <c r="B20" s="413"/>
      <c r="C20" s="1681" t="s">
        <v>470</v>
      </c>
      <c r="D20" s="1682"/>
      <c r="E20" s="1682"/>
      <c r="F20" s="1682"/>
      <c r="G20" s="1682"/>
      <c r="H20" s="1682"/>
      <c r="I20" s="1682"/>
      <c r="J20" s="1682"/>
      <c r="K20" s="1682"/>
      <c r="L20" s="1682"/>
      <c r="M20" s="1683"/>
      <c r="N20" s="414"/>
      <c r="O20" s="403"/>
    </row>
    <row r="21" spans="1:24" ht="9" customHeight="1" x14ac:dyDescent="0.2">
      <c r="A21" s="403"/>
      <c r="B21" s="413"/>
      <c r="C21" s="89" t="s">
        <v>78</v>
      </c>
      <c r="D21" s="411"/>
      <c r="E21" s="427"/>
      <c r="F21" s="427"/>
      <c r="G21" s="427"/>
      <c r="H21" s="427"/>
      <c r="I21" s="427"/>
      <c r="J21" s="427"/>
      <c r="K21" s="427"/>
      <c r="L21" s="427"/>
      <c r="M21" s="427"/>
      <c r="N21" s="414"/>
      <c r="O21" s="403"/>
    </row>
    <row r="22" spans="1:24" ht="12.75" customHeight="1" x14ac:dyDescent="0.2">
      <c r="A22" s="403"/>
      <c r="B22" s="413"/>
      <c r="C22" s="1684" t="s">
        <v>138</v>
      </c>
      <c r="D22" s="1684"/>
      <c r="E22" s="408"/>
      <c r="F22" s="425"/>
      <c r="G22" s="425"/>
      <c r="H22" s="425"/>
      <c r="I22" s="425"/>
      <c r="J22" s="425"/>
      <c r="K22" s="425"/>
      <c r="L22" s="425"/>
      <c r="M22" s="425"/>
      <c r="N22" s="414"/>
      <c r="O22" s="403"/>
    </row>
    <row r="23" spans="1:24" s="417" customFormat="1" ht="11.25" customHeight="1" x14ac:dyDescent="0.2">
      <c r="A23" s="415"/>
      <c r="B23" s="1061"/>
      <c r="C23" s="1045" t="s">
        <v>139</v>
      </c>
      <c r="D23" s="1062"/>
      <c r="E23" s="1048">
        <v>1132186</v>
      </c>
      <c r="F23" s="1048">
        <v>1136825</v>
      </c>
      <c r="G23" s="1048">
        <v>1141402</v>
      </c>
      <c r="H23" s="1048">
        <v>1142182</v>
      </c>
      <c r="I23" s="1048">
        <v>1107334</v>
      </c>
      <c r="J23" s="1048">
        <v>1111676</v>
      </c>
      <c r="K23" s="1048">
        <v>1113759</v>
      </c>
      <c r="L23" s="1048">
        <v>1103354</v>
      </c>
      <c r="M23" s="1048">
        <v>1042039</v>
      </c>
      <c r="N23" s="414"/>
      <c r="O23" s="415"/>
    </row>
    <row r="24" spans="1:24" ht="11.25" customHeight="1" x14ac:dyDescent="0.2">
      <c r="A24" s="403"/>
      <c r="B24" s="1056"/>
      <c r="C24" s="1689" t="s">
        <v>344</v>
      </c>
      <c r="D24" s="1689"/>
      <c r="E24" s="1048">
        <v>87512</v>
      </c>
      <c r="F24" s="1048">
        <v>88130</v>
      </c>
      <c r="G24" s="1048">
        <v>88609</v>
      </c>
      <c r="H24" s="1048">
        <v>88970</v>
      </c>
      <c r="I24" s="1048">
        <v>89149</v>
      </c>
      <c r="J24" s="1048">
        <v>89662</v>
      </c>
      <c r="K24" s="1048">
        <v>90103</v>
      </c>
      <c r="L24" s="1048">
        <v>89958</v>
      </c>
      <c r="M24" s="1048">
        <v>83739</v>
      </c>
      <c r="N24" s="428"/>
      <c r="O24" s="403"/>
      <c r="Q24" s="417"/>
      <c r="R24" s="417"/>
      <c r="S24" s="417"/>
      <c r="T24" s="417"/>
      <c r="U24" s="417"/>
      <c r="V24" s="417"/>
      <c r="W24" s="417"/>
      <c r="X24" s="417"/>
    </row>
    <row r="25" spans="1:24" ht="11.25" customHeight="1" x14ac:dyDescent="0.2">
      <c r="A25" s="403"/>
      <c r="B25" s="1056"/>
      <c r="C25" s="1691" t="s">
        <v>140</v>
      </c>
      <c r="D25" s="1691"/>
      <c r="E25" s="1048">
        <v>6502</v>
      </c>
      <c r="F25" s="1048">
        <v>7428</v>
      </c>
      <c r="G25" s="1048">
        <v>8160</v>
      </c>
      <c r="H25" s="1048">
        <v>5001</v>
      </c>
      <c r="I25" s="1048">
        <v>1931</v>
      </c>
      <c r="J25" s="1048">
        <v>623</v>
      </c>
      <c r="K25" s="1048">
        <v>1040</v>
      </c>
      <c r="L25" s="1048">
        <v>1707</v>
      </c>
      <c r="M25" s="1048">
        <v>4001</v>
      </c>
      <c r="N25" s="414"/>
      <c r="O25" s="430"/>
      <c r="Q25" s="417"/>
      <c r="R25" s="417"/>
      <c r="S25" s="417"/>
      <c r="T25" s="417"/>
      <c r="U25" s="417"/>
      <c r="V25" s="417"/>
      <c r="W25" s="417"/>
      <c r="X25" s="417"/>
    </row>
    <row r="26" spans="1:24" ht="11.25" customHeight="1" x14ac:dyDescent="0.2">
      <c r="A26" s="403"/>
      <c r="B26" s="1056"/>
      <c r="C26" s="1689" t="s">
        <v>141</v>
      </c>
      <c r="D26" s="1689"/>
      <c r="E26" s="1179">
        <v>13311</v>
      </c>
      <c r="F26" s="1179">
        <v>13315</v>
      </c>
      <c r="G26" s="1179">
        <v>13300</v>
      </c>
      <c r="H26" s="1179">
        <v>13319</v>
      </c>
      <c r="I26" s="1179">
        <v>13339</v>
      </c>
      <c r="J26" s="1447" t="s">
        <v>580</v>
      </c>
      <c r="K26" s="1447" t="s">
        <v>580</v>
      </c>
      <c r="L26" s="1447" t="s">
        <v>580</v>
      </c>
      <c r="M26" s="1447" t="s">
        <v>580</v>
      </c>
      <c r="N26" s="414"/>
      <c r="O26" s="403"/>
      <c r="Q26" s="417"/>
      <c r="R26" s="417"/>
      <c r="S26" s="417"/>
      <c r="T26" s="417"/>
      <c r="U26" s="417"/>
      <c r="V26" s="417"/>
      <c r="W26" s="417"/>
      <c r="X26" s="417"/>
    </row>
    <row r="27" spans="1:24" ht="11.25" customHeight="1" x14ac:dyDescent="0.2">
      <c r="A27" s="403"/>
      <c r="B27" s="1056"/>
      <c r="C27" s="1689" t="s">
        <v>345</v>
      </c>
      <c r="D27" s="1689"/>
      <c r="E27" s="1048">
        <v>12554</v>
      </c>
      <c r="F27" s="1048">
        <v>12553</v>
      </c>
      <c r="G27" s="1048">
        <v>12538</v>
      </c>
      <c r="H27" s="1048">
        <v>12533</v>
      </c>
      <c r="I27" s="1048">
        <v>12511</v>
      </c>
      <c r="J27" s="1048">
        <v>12453</v>
      </c>
      <c r="K27" s="1048">
        <v>12406</v>
      </c>
      <c r="L27" s="1048">
        <v>12288</v>
      </c>
      <c r="M27" s="1048">
        <v>12058</v>
      </c>
      <c r="N27" s="414"/>
      <c r="O27" s="403"/>
      <c r="Q27" s="417"/>
      <c r="R27" s="417"/>
      <c r="S27" s="417"/>
      <c r="T27" s="417"/>
      <c r="U27" s="417"/>
      <c r="V27" s="417"/>
      <c r="W27" s="417"/>
      <c r="X27" s="417"/>
    </row>
    <row r="28" spans="1:24" s="434" customFormat="1" ht="8.25" customHeight="1" x14ac:dyDescent="0.2">
      <c r="A28" s="431"/>
      <c r="B28" s="1063"/>
      <c r="C28" s="1690" t="s">
        <v>581</v>
      </c>
      <c r="D28" s="1690"/>
      <c r="E28" s="1690"/>
      <c r="F28" s="1690"/>
      <c r="G28" s="1690"/>
      <c r="H28" s="1690" t="s">
        <v>505</v>
      </c>
      <c r="I28" s="1690"/>
      <c r="J28" s="1690"/>
      <c r="K28" s="1690"/>
      <c r="L28" s="1690"/>
      <c r="M28" s="1690"/>
      <c r="N28" s="432"/>
      <c r="O28" s="433"/>
      <c r="Q28" s="417"/>
      <c r="R28" s="417"/>
      <c r="S28" s="417"/>
      <c r="T28" s="417"/>
      <c r="U28" s="417"/>
      <c r="V28" s="417"/>
      <c r="W28" s="417"/>
      <c r="X28" s="417"/>
    </row>
    <row r="29" spans="1:24" ht="3.75" customHeight="1" thickBot="1" x14ac:dyDescent="0.25">
      <c r="A29" s="403"/>
      <c r="B29" s="413"/>
      <c r="C29" s="413"/>
      <c r="D29" s="413"/>
      <c r="E29" s="410"/>
      <c r="F29" s="410"/>
      <c r="G29" s="410"/>
      <c r="H29" s="410"/>
      <c r="I29" s="410"/>
      <c r="J29" s="410"/>
      <c r="K29" s="411"/>
      <c r="L29" s="410"/>
      <c r="M29" s="411"/>
      <c r="N29" s="414"/>
      <c r="O29" s="435"/>
    </row>
    <row r="30" spans="1:24" ht="13.5" customHeight="1" thickBot="1" x14ac:dyDescent="0.25">
      <c r="A30" s="403"/>
      <c r="B30" s="413"/>
      <c r="C30" s="1665" t="s">
        <v>1</v>
      </c>
      <c r="D30" s="1666"/>
      <c r="E30" s="1666"/>
      <c r="F30" s="1666"/>
      <c r="G30" s="1666"/>
      <c r="H30" s="1666"/>
      <c r="I30" s="1666"/>
      <c r="J30" s="1666"/>
      <c r="K30" s="1666"/>
      <c r="L30" s="1666"/>
      <c r="M30" s="1667"/>
      <c r="N30" s="414"/>
      <c r="O30" s="403"/>
    </row>
    <row r="31" spans="1:24" ht="9" customHeight="1" x14ac:dyDescent="0.2">
      <c r="A31" s="403"/>
      <c r="B31" s="413"/>
      <c r="C31" s="89" t="s">
        <v>78</v>
      </c>
      <c r="D31" s="411"/>
      <c r="E31" s="436"/>
      <c r="F31" s="436"/>
      <c r="G31" s="436"/>
      <c r="H31" s="436"/>
      <c r="I31" s="436"/>
      <c r="J31" s="436"/>
      <c r="K31" s="436"/>
      <c r="L31" s="436"/>
      <c r="M31" s="436"/>
      <c r="N31" s="414"/>
      <c r="O31" s="403"/>
    </row>
    <row r="32" spans="1:24" s="441" customFormat="1" ht="13.5" customHeight="1" x14ac:dyDescent="0.2">
      <c r="A32" s="437"/>
      <c r="B32" s="438"/>
      <c r="C32" s="1680" t="s">
        <v>324</v>
      </c>
      <c r="D32" s="1680"/>
      <c r="E32" s="439">
        <v>200786</v>
      </c>
      <c r="F32" s="439">
        <v>191307</v>
      </c>
      <c r="G32" s="439">
        <v>189069</v>
      </c>
      <c r="H32" s="439">
        <v>185473</v>
      </c>
      <c r="I32" s="439">
        <v>188969</v>
      </c>
      <c r="J32" s="439">
        <v>180164</v>
      </c>
      <c r="K32" s="439">
        <v>182468</v>
      </c>
      <c r="L32" s="439">
        <v>185284</v>
      </c>
      <c r="M32" s="439">
        <v>192331</v>
      </c>
      <c r="N32" s="440"/>
      <c r="O32" s="437"/>
    </row>
    <row r="33" spans="1:16" s="441" customFormat="1" ht="15" customHeight="1" x14ac:dyDescent="0.2">
      <c r="A33" s="437"/>
      <c r="B33" s="438"/>
      <c r="C33" s="692" t="s">
        <v>323</v>
      </c>
      <c r="D33" s="692"/>
      <c r="E33" s="86"/>
      <c r="F33" s="86"/>
      <c r="G33" s="86"/>
      <c r="H33" s="86"/>
      <c r="I33" s="86"/>
      <c r="J33" s="86"/>
      <c r="K33" s="86"/>
      <c r="L33" s="86"/>
      <c r="M33" s="86"/>
      <c r="N33" s="440"/>
      <c r="O33" s="437"/>
    </row>
    <row r="34" spans="1:16" s="417" customFormat="1" ht="12.75" customHeight="1" x14ac:dyDescent="0.2">
      <c r="A34" s="415"/>
      <c r="B34" s="1061"/>
      <c r="C34" s="1679" t="s">
        <v>142</v>
      </c>
      <c r="D34" s="1679"/>
      <c r="E34" s="1048">
        <v>159217</v>
      </c>
      <c r="F34" s="1048">
        <v>151799</v>
      </c>
      <c r="G34" s="1048">
        <v>151002</v>
      </c>
      <c r="H34" s="1048">
        <v>149680</v>
      </c>
      <c r="I34" s="1048">
        <v>154341</v>
      </c>
      <c r="J34" s="1048">
        <v>146226</v>
      </c>
      <c r="K34" s="1048">
        <v>148300</v>
      </c>
      <c r="L34" s="1048">
        <v>150807</v>
      </c>
      <c r="M34" s="1048">
        <v>157440</v>
      </c>
      <c r="N34" s="442"/>
      <c r="O34" s="415"/>
    </row>
    <row r="35" spans="1:16" s="417" customFormat="1" ht="23.25" customHeight="1" x14ac:dyDescent="0.2">
      <c r="A35" s="415"/>
      <c r="B35" s="1061"/>
      <c r="C35" s="1679" t="s">
        <v>143</v>
      </c>
      <c r="D35" s="1679"/>
      <c r="E35" s="1048">
        <v>8696</v>
      </c>
      <c r="F35" s="1048">
        <v>7687</v>
      </c>
      <c r="G35" s="1048">
        <v>7396</v>
      </c>
      <c r="H35" s="1048">
        <v>7077</v>
      </c>
      <c r="I35" s="1048">
        <v>6881</v>
      </c>
      <c r="J35" s="1048">
        <v>6750</v>
      </c>
      <c r="K35" s="1048">
        <v>7596</v>
      </c>
      <c r="L35" s="1048">
        <v>8385</v>
      </c>
      <c r="M35" s="1048">
        <v>9263</v>
      </c>
      <c r="N35" s="442"/>
      <c r="O35" s="415"/>
    </row>
    <row r="36" spans="1:16" s="417" customFormat="1" ht="21.75" customHeight="1" x14ac:dyDescent="0.2">
      <c r="A36" s="415"/>
      <c r="B36" s="1061"/>
      <c r="C36" s="1679" t="s">
        <v>145</v>
      </c>
      <c r="D36" s="1679"/>
      <c r="E36" s="1048">
        <v>30963</v>
      </c>
      <c r="F36" s="1048">
        <v>29998</v>
      </c>
      <c r="G36" s="1048">
        <v>28752</v>
      </c>
      <c r="H36" s="1048">
        <v>26864</v>
      </c>
      <c r="I36" s="1048">
        <v>25809</v>
      </c>
      <c r="J36" s="1048">
        <v>25489</v>
      </c>
      <c r="K36" s="1048">
        <v>24940</v>
      </c>
      <c r="L36" s="1048">
        <v>24471</v>
      </c>
      <c r="M36" s="1048">
        <v>23826</v>
      </c>
      <c r="N36" s="442"/>
      <c r="O36" s="415"/>
    </row>
    <row r="37" spans="1:16" s="417" customFormat="1" ht="20.25" customHeight="1" x14ac:dyDescent="0.2">
      <c r="A37" s="415"/>
      <c r="B37" s="1061"/>
      <c r="C37" s="1679" t="s">
        <v>146</v>
      </c>
      <c r="D37" s="1679"/>
      <c r="E37" s="1048">
        <v>40</v>
      </c>
      <c r="F37" s="1048">
        <v>33</v>
      </c>
      <c r="G37" s="1048">
        <v>30</v>
      </c>
      <c r="H37" s="1048">
        <v>30</v>
      </c>
      <c r="I37" s="1048">
        <v>29</v>
      </c>
      <c r="J37" s="1048">
        <v>26</v>
      </c>
      <c r="K37" s="1048">
        <v>26</v>
      </c>
      <c r="L37" s="1048">
        <v>26</v>
      </c>
      <c r="M37" s="1048">
        <v>28</v>
      </c>
      <c r="N37" s="442"/>
      <c r="O37" s="415"/>
    </row>
    <row r="38" spans="1:16" s="417" customFormat="1" ht="20.25" customHeight="1" x14ac:dyDescent="0.2">
      <c r="A38" s="415"/>
      <c r="B38" s="1061"/>
      <c r="C38" s="1679" t="s">
        <v>476</v>
      </c>
      <c r="D38" s="1679"/>
      <c r="E38" s="1048">
        <v>3151</v>
      </c>
      <c r="F38" s="1048">
        <v>3233</v>
      </c>
      <c r="G38" s="1048">
        <v>3149</v>
      </c>
      <c r="H38" s="1048">
        <v>2752</v>
      </c>
      <c r="I38" s="1048">
        <v>2643</v>
      </c>
      <c r="J38" s="1048">
        <v>2599</v>
      </c>
      <c r="K38" s="1048">
        <v>2604</v>
      </c>
      <c r="L38" s="1048">
        <v>2458</v>
      </c>
      <c r="M38" s="1048">
        <v>2348</v>
      </c>
      <c r="N38" s="442"/>
      <c r="O38" s="415"/>
    </row>
    <row r="39" spans="1:16" s="417" customFormat="1" ht="3.75" customHeight="1" x14ac:dyDescent="0.2">
      <c r="A39" s="415"/>
      <c r="B39" s="1061"/>
      <c r="C39" s="1089"/>
      <c r="D39" s="1090"/>
      <c r="E39" s="1091"/>
      <c r="F39" s="1091"/>
      <c r="G39" s="1091"/>
      <c r="H39" s="1091"/>
      <c r="I39" s="1091"/>
      <c r="J39" s="1091"/>
      <c r="K39" s="1091"/>
      <c r="L39" s="1091"/>
      <c r="M39" s="1091"/>
      <c r="N39" s="442"/>
      <c r="O39" s="415"/>
    </row>
    <row r="40" spans="1:16" ht="12.75" customHeight="1" x14ac:dyDescent="0.2">
      <c r="A40" s="403"/>
      <c r="B40" s="413"/>
      <c r="C40" s="1680" t="s">
        <v>337</v>
      </c>
      <c r="D40" s="1680"/>
      <c r="E40" s="439"/>
      <c r="F40" s="439"/>
      <c r="G40" s="439"/>
      <c r="H40" s="439"/>
      <c r="I40" s="439"/>
      <c r="J40" s="439"/>
      <c r="K40" s="439"/>
      <c r="L40" s="439"/>
      <c r="M40" s="439"/>
      <c r="N40" s="414"/>
      <c r="O40" s="403"/>
    </row>
    <row r="41" spans="1:16" ht="10.5" customHeight="1" x14ac:dyDescent="0.2">
      <c r="A41" s="403"/>
      <c r="B41" s="413"/>
      <c r="C41" s="1051" t="s">
        <v>62</v>
      </c>
      <c r="D41" s="1046"/>
      <c r="E41" s="1047">
        <v>12002</v>
      </c>
      <c r="F41" s="1047">
        <v>11534</v>
      </c>
      <c r="G41" s="1047">
        <v>11386</v>
      </c>
      <c r="H41" s="1047">
        <v>11068</v>
      </c>
      <c r="I41" s="1047">
        <v>11534</v>
      </c>
      <c r="J41" s="1047">
        <v>11068</v>
      </c>
      <c r="K41" s="1047">
        <v>10708</v>
      </c>
      <c r="L41" s="1047">
        <v>10429</v>
      </c>
      <c r="M41" s="1047">
        <v>10801</v>
      </c>
      <c r="N41" s="414"/>
      <c r="O41" s="403">
        <v>24716</v>
      </c>
      <c r="P41" s="459"/>
    </row>
    <row r="42" spans="1:16" ht="10.5" customHeight="1" x14ac:dyDescent="0.2">
      <c r="A42" s="403"/>
      <c r="B42" s="413"/>
      <c r="C42" s="1051" t="s">
        <v>55</v>
      </c>
      <c r="D42" s="1046"/>
      <c r="E42" s="1047">
        <v>2728</v>
      </c>
      <c r="F42" s="1047">
        <v>2480</v>
      </c>
      <c r="G42" s="1047">
        <v>2408</v>
      </c>
      <c r="H42" s="1047">
        <v>2359</v>
      </c>
      <c r="I42" s="1047">
        <v>2424</v>
      </c>
      <c r="J42" s="1047">
        <v>2408</v>
      </c>
      <c r="K42" s="1047">
        <v>2544</v>
      </c>
      <c r="L42" s="1047">
        <v>2522</v>
      </c>
      <c r="M42" s="1047">
        <v>2795</v>
      </c>
      <c r="N42" s="414"/>
      <c r="O42" s="403">
        <v>5505</v>
      </c>
    </row>
    <row r="43" spans="1:16" ht="10.5" customHeight="1" x14ac:dyDescent="0.2">
      <c r="A43" s="403"/>
      <c r="B43" s="413"/>
      <c r="C43" s="1051" t="s">
        <v>64</v>
      </c>
      <c r="D43" s="1046"/>
      <c r="E43" s="1047">
        <v>15281</v>
      </c>
      <c r="F43" s="1047">
        <v>14805</v>
      </c>
      <c r="G43" s="1047">
        <v>14746</v>
      </c>
      <c r="H43" s="1047">
        <v>14676</v>
      </c>
      <c r="I43" s="1047">
        <v>15508</v>
      </c>
      <c r="J43" s="1047">
        <v>14354</v>
      </c>
      <c r="K43" s="1047">
        <v>14188</v>
      </c>
      <c r="L43" s="1047">
        <v>14305</v>
      </c>
      <c r="M43" s="1047">
        <v>14546</v>
      </c>
      <c r="N43" s="414"/>
      <c r="O43" s="403">
        <v>35834</v>
      </c>
    </row>
    <row r="44" spans="1:16" ht="10.5" customHeight="1" x14ac:dyDescent="0.2">
      <c r="A44" s="403"/>
      <c r="B44" s="413"/>
      <c r="C44" s="1051" t="s">
        <v>66</v>
      </c>
      <c r="D44" s="1046"/>
      <c r="E44" s="1047">
        <v>1827</v>
      </c>
      <c r="F44" s="1047">
        <v>1725</v>
      </c>
      <c r="G44" s="1047">
        <v>1745</v>
      </c>
      <c r="H44" s="1047">
        <v>1759</v>
      </c>
      <c r="I44" s="1047">
        <v>1834</v>
      </c>
      <c r="J44" s="1047">
        <v>1714</v>
      </c>
      <c r="K44" s="1047">
        <v>1668</v>
      </c>
      <c r="L44" s="1047">
        <v>1625</v>
      </c>
      <c r="M44" s="1047">
        <v>1678</v>
      </c>
      <c r="N44" s="414"/>
      <c r="O44" s="403">
        <v>3304</v>
      </c>
    </row>
    <row r="45" spans="1:16" ht="10.5" customHeight="1" x14ac:dyDescent="0.2">
      <c r="A45" s="403"/>
      <c r="B45" s="413"/>
      <c r="C45" s="1051" t="s">
        <v>75</v>
      </c>
      <c r="D45" s="1046"/>
      <c r="E45" s="1047">
        <v>3062</v>
      </c>
      <c r="F45" s="1047">
        <v>2974</v>
      </c>
      <c r="G45" s="1047">
        <v>2971</v>
      </c>
      <c r="H45" s="1047">
        <v>3023</v>
      </c>
      <c r="I45" s="1047">
        <v>3086</v>
      </c>
      <c r="J45" s="1047">
        <v>2868</v>
      </c>
      <c r="K45" s="1047">
        <v>2828</v>
      </c>
      <c r="L45" s="1047">
        <v>2788</v>
      </c>
      <c r="M45" s="1047">
        <v>2830</v>
      </c>
      <c r="N45" s="414"/>
      <c r="O45" s="403">
        <v>6334</v>
      </c>
    </row>
    <row r="46" spans="1:16" ht="10.5" customHeight="1" x14ac:dyDescent="0.2">
      <c r="A46" s="403"/>
      <c r="B46" s="413"/>
      <c r="C46" s="1051" t="s">
        <v>61</v>
      </c>
      <c r="D46" s="1046"/>
      <c r="E46" s="1047">
        <v>7025</v>
      </c>
      <c r="F46" s="1047">
        <v>6523</v>
      </c>
      <c r="G46" s="1047">
        <v>6313</v>
      </c>
      <c r="H46" s="1047">
        <v>6203</v>
      </c>
      <c r="I46" s="1047">
        <v>6508</v>
      </c>
      <c r="J46" s="1047">
        <v>5875</v>
      </c>
      <c r="K46" s="1047">
        <v>5831</v>
      </c>
      <c r="L46" s="1047">
        <v>5900</v>
      </c>
      <c r="M46" s="1047">
        <v>6292</v>
      </c>
      <c r="N46" s="414"/>
      <c r="O46" s="403">
        <v>14052</v>
      </c>
    </row>
    <row r="47" spans="1:16" ht="10.5" customHeight="1" x14ac:dyDescent="0.2">
      <c r="A47" s="403"/>
      <c r="B47" s="413"/>
      <c r="C47" s="1051" t="s">
        <v>56</v>
      </c>
      <c r="D47" s="1046"/>
      <c r="E47" s="1047">
        <v>2875</v>
      </c>
      <c r="F47" s="1047">
        <v>2613</v>
      </c>
      <c r="G47" s="1047">
        <v>2646</v>
      </c>
      <c r="H47" s="1047">
        <v>2701</v>
      </c>
      <c r="I47" s="1047">
        <v>2698</v>
      </c>
      <c r="J47" s="1047">
        <v>2740</v>
      </c>
      <c r="K47" s="1047">
        <v>2624</v>
      </c>
      <c r="L47" s="1047">
        <v>2438</v>
      </c>
      <c r="M47" s="1047">
        <v>2547</v>
      </c>
      <c r="N47" s="414"/>
      <c r="O47" s="403">
        <v>5973</v>
      </c>
    </row>
    <row r="48" spans="1:16" ht="10.5" customHeight="1" x14ac:dyDescent="0.2">
      <c r="A48" s="403"/>
      <c r="B48" s="413"/>
      <c r="C48" s="1051" t="s">
        <v>74</v>
      </c>
      <c r="D48" s="1046"/>
      <c r="E48" s="1047">
        <v>8169</v>
      </c>
      <c r="F48" s="1047">
        <v>6478</v>
      </c>
      <c r="G48" s="1047">
        <v>5855</v>
      </c>
      <c r="H48" s="1047">
        <v>5405</v>
      </c>
      <c r="I48" s="1047">
        <v>5605</v>
      </c>
      <c r="J48" s="1047">
        <v>6215</v>
      </c>
      <c r="K48" s="1047">
        <v>10349</v>
      </c>
      <c r="L48" s="1047">
        <v>14058</v>
      </c>
      <c r="M48" s="1047">
        <v>15438</v>
      </c>
      <c r="N48" s="414"/>
      <c r="O48" s="403">
        <v>26102</v>
      </c>
    </row>
    <row r="49" spans="1:15" ht="10.5" customHeight="1" x14ac:dyDescent="0.2">
      <c r="A49" s="403"/>
      <c r="B49" s="413"/>
      <c r="C49" s="1051" t="s">
        <v>76</v>
      </c>
      <c r="D49" s="1046"/>
      <c r="E49" s="1047">
        <v>2075</v>
      </c>
      <c r="F49" s="1047">
        <v>1970</v>
      </c>
      <c r="G49" s="1047">
        <v>1892</v>
      </c>
      <c r="H49" s="1047">
        <v>1832</v>
      </c>
      <c r="I49" s="1047">
        <v>1802</v>
      </c>
      <c r="J49" s="1047">
        <v>1836</v>
      </c>
      <c r="K49" s="1047">
        <v>1767</v>
      </c>
      <c r="L49" s="1047">
        <v>1696</v>
      </c>
      <c r="M49" s="1047">
        <v>1772</v>
      </c>
      <c r="N49" s="414"/>
      <c r="O49" s="403">
        <v>4393</v>
      </c>
    </row>
    <row r="50" spans="1:15" ht="10.5" customHeight="1" x14ac:dyDescent="0.2">
      <c r="A50" s="403"/>
      <c r="B50" s="413"/>
      <c r="C50" s="1051" t="s">
        <v>60</v>
      </c>
      <c r="D50" s="1046"/>
      <c r="E50" s="1047">
        <v>6680</v>
      </c>
      <c r="F50" s="1047">
        <v>6270</v>
      </c>
      <c r="G50" s="1047">
        <v>6250</v>
      </c>
      <c r="H50" s="1047">
        <v>6500</v>
      </c>
      <c r="I50" s="1047">
        <v>6261</v>
      </c>
      <c r="J50" s="1047">
        <v>5880</v>
      </c>
      <c r="K50" s="1047">
        <v>5790</v>
      </c>
      <c r="L50" s="1047">
        <v>5891</v>
      </c>
      <c r="M50" s="1047">
        <v>6549</v>
      </c>
      <c r="N50" s="414"/>
      <c r="O50" s="403">
        <v>16923</v>
      </c>
    </row>
    <row r="51" spans="1:15" ht="10.5" customHeight="1" x14ac:dyDescent="0.2">
      <c r="A51" s="403"/>
      <c r="B51" s="413"/>
      <c r="C51" s="1051" t="s">
        <v>59</v>
      </c>
      <c r="D51" s="1046"/>
      <c r="E51" s="1047">
        <v>42179</v>
      </c>
      <c r="F51" s="1047">
        <v>41008</v>
      </c>
      <c r="G51" s="1047">
        <v>40340</v>
      </c>
      <c r="H51" s="1047">
        <v>38802</v>
      </c>
      <c r="I51" s="1047">
        <v>39077</v>
      </c>
      <c r="J51" s="1047">
        <v>37812</v>
      </c>
      <c r="K51" s="1047">
        <v>37436</v>
      </c>
      <c r="L51" s="1047">
        <v>36828</v>
      </c>
      <c r="M51" s="1047">
        <v>37078</v>
      </c>
      <c r="N51" s="414"/>
      <c r="O51" s="403">
        <v>81201</v>
      </c>
    </row>
    <row r="52" spans="1:15" ht="10.5" customHeight="1" x14ac:dyDescent="0.2">
      <c r="A52" s="403"/>
      <c r="B52" s="413"/>
      <c r="C52" s="1051" t="s">
        <v>57</v>
      </c>
      <c r="D52" s="1046"/>
      <c r="E52" s="1047">
        <v>2266</v>
      </c>
      <c r="F52" s="1047">
        <v>2111</v>
      </c>
      <c r="G52" s="1047">
        <v>2172</v>
      </c>
      <c r="H52" s="1047">
        <v>2180</v>
      </c>
      <c r="I52" s="1047">
        <v>2159</v>
      </c>
      <c r="J52" s="1047">
        <v>2152</v>
      </c>
      <c r="K52" s="1047">
        <v>2143</v>
      </c>
      <c r="L52" s="1047">
        <v>2062</v>
      </c>
      <c r="M52" s="1047">
        <v>2218</v>
      </c>
      <c r="N52" s="414"/>
      <c r="O52" s="403">
        <v>4403</v>
      </c>
    </row>
    <row r="53" spans="1:15" ht="10.5" customHeight="1" x14ac:dyDescent="0.2">
      <c r="A53" s="403"/>
      <c r="B53" s="413"/>
      <c r="C53" s="1051" t="s">
        <v>63</v>
      </c>
      <c r="D53" s="1046"/>
      <c r="E53" s="1047">
        <v>42649</v>
      </c>
      <c r="F53" s="1047">
        <v>41030</v>
      </c>
      <c r="G53" s="1047">
        <v>41210</v>
      </c>
      <c r="H53" s="1047">
        <v>41109</v>
      </c>
      <c r="I53" s="1047">
        <v>42168</v>
      </c>
      <c r="J53" s="1047">
        <v>39025</v>
      </c>
      <c r="K53" s="1047">
        <v>38509</v>
      </c>
      <c r="L53" s="1047">
        <v>38468</v>
      </c>
      <c r="M53" s="1047">
        <v>39894</v>
      </c>
      <c r="N53" s="414"/>
      <c r="O53" s="403">
        <v>88638</v>
      </c>
    </row>
    <row r="54" spans="1:15" ht="10.5" customHeight="1" x14ac:dyDescent="0.2">
      <c r="A54" s="403"/>
      <c r="B54" s="413"/>
      <c r="C54" s="1051" t="s">
        <v>79</v>
      </c>
      <c r="D54" s="1046"/>
      <c r="E54" s="1047">
        <v>7816</v>
      </c>
      <c r="F54" s="1047">
        <v>7206</v>
      </c>
      <c r="G54" s="1047">
        <v>7037</v>
      </c>
      <c r="H54" s="1047">
        <v>7028</v>
      </c>
      <c r="I54" s="1047">
        <v>7108</v>
      </c>
      <c r="J54" s="1047">
        <v>6935</v>
      </c>
      <c r="K54" s="1047">
        <v>7240</v>
      </c>
      <c r="L54" s="1047">
        <v>7259</v>
      </c>
      <c r="M54" s="1047">
        <v>7718</v>
      </c>
      <c r="N54" s="414"/>
      <c r="O54" s="403">
        <v>18640</v>
      </c>
    </row>
    <row r="55" spans="1:15" ht="10.5" customHeight="1" x14ac:dyDescent="0.2">
      <c r="A55" s="403"/>
      <c r="B55" s="413"/>
      <c r="C55" s="1051" t="s">
        <v>58</v>
      </c>
      <c r="D55" s="1046"/>
      <c r="E55" s="1047">
        <v>18219</v>
      </c>
      <c r="F55" s="1047">
        <v>17525</v>
      </c>
      <c r="G55" s="1047">
        <v>17354</v>
      </c>
      <c r="H55" s="1047">
        <v>16573</v>
      </c>
      <c r="I55" s="1047">
        <v>16643</v>
      </c>
      <c r="J55" s="1047">
        <v>16105</v>
      </c>
      <c r="K55" s="1047">
        <v>15483</v>
      </c>
      <c r="L55" s="1047">
        <v>15346</v>
      </c>
      <c r="M55" s="1047">
        <v>15922</v>
      </c>
      <c r="N55" s="414"/>
      <c r="O55" s="403">
        <v>35533</v>
      </c>
    </row>
    <row r="56" spans="1:15" ht="10.5" customHeight="1" x14ac:dyDescent="0.2">
      <c r="A56" s="403"/>
      <c r="B56" s="413"/>
      <c r="C56" s="1051" t="s">
        <v>65</v>
      </c>
      <c r="D56" s="1046"/>
      <c r="E56" s="1047">
        <v>3168</v>
      </c>
      <c r="F56" s="1047">
        <v>2931</v>
      </c>
      <c r="G56" s="1047">
        <v>2934</v>
      </c>
      <c r="H56" s="1047">
        <v>3071</v>
      </c>
      <c r="I56" s="1047">
        <v>2917</v>
      </c>
      <c r="J56" s="1047">
        <v>2768</v>
      </c>
      <c r="K56" s="1047">
        <v>2562</v>
      </c>
      <c r="L56" s="1047">
        <v>2514</v>
      </c>
      <c r="M56" s="1047">
        <v>2661</v>
      </c>
      <c r="N56" s="414"/>
      <c r="O56" s="403">
        <v>6979</v>
      </c>
    </row>
    <row r="57" spans="1:15" ht="10.5" customHeight="1" x14ac:dyDescent="0.2">
      <c r="A57" s="403"/>
      <c r="B57" s="413"/>
      <c r="C57" s="1051" t="s">
        <v>67</v>
      </c>
      <c r="D57" s="1046"/>
      <c r="E57" s="1047">
        <v>3076</v>
      </c>
      <c r="F57" s="1047">
        <v>2945</v>
      </c>
      <c r="G57" s="1047">
        <v>2968</v>
      </c>
      <c r="H57" s="1047">
        <v>2896</v>
      </c>
      <c r="I57" s="1047">
        <v>3110</v>
      </c>
      <c r="J57" s="1047">
        <v>2804</v>
      </c>
      <c r="K57" s="1047">
        <v>2803</v>
      </c>
      <c r="L57" s="1047">
        <v>2855</v>
      </c>
      <c r="M57" s="1047">
        <v>2951</v>
      </c>
      <c r="N57" s="414"/>
      <c r="O57" s="403">
        <v>5622</v>
      </c>
    </row>
    <row r="58" spans="1:15" ht="10.5" customHeight="1" x14ac:dyDescent="0.2">
      <c r="A58" s="403"/>
      <c r="B58" s="413"/>
      <c r="C58" s="1051" t="s">
        <v>77</v>
      </c>
      <c r="D58" s="1046"/>
      <c r="E58" s="1047">
        <v>6188</v>
      </c>
      <c r="F58" s="1047">
        <v>5828</v>
      </c>
      <c r="G58" s="1047">
        <v>5696</v>
      </c>
      <c r="H58" s="1047">
        <v>5655</v>
      </c>
      <c r="I58" s="1047">
        <v>5884</v>
      </c>
      <c r="J58" s="1047">
        <v>5385</v>
      </c>
      <c r="K58" s="1047">
        <v>5611</v>
      </c>
      <c r="L58" s="1047">
        <v>5759</v>
      </c>
      <c r="M58" s="1047">
        <v>6044</v>
      </c>
      <c r="N58" s="414"/>
      <c r="O58" s="403">
        <v>12225</v>
      </c>
    </row>
    <row r="59" spans="1:15" ht="10.5" customHeight="1" x14ac:dyDescent="0.2">
      <c r="A59" s="403"/>
      <c r="B59" s="413"/>
      <c r="C59" s="1051" t="s">
        <v>130</v>
      </c>
      <c r="D59" s="1046"/>
      <c r="E59" s="1047">
        <v>7327</v>
      </c>
      <c r="F59" s="1047">
        <v>7356</v>
      </c>
      <c r="G59" s="1047">
        <v>7314</v>
      </c>
      <c r="H59" s="1047">
        <v>7101</v>
      </c>
      <c r="I59" s="1047">
        <v>6958</v>
      </c>
      <c r="J59" s="1047">
        <v>6754</v>
      </c>
      <c r="K59" s="1047">
        <v>6848</v>
      </c>
      <c r="L59" s="1047">
        <v>6891</v>
      </c>
      <c r="M59" s="1047">
        <v>7057</v>
      </c>
      <c r="N59" s="414"/>
      <c r="O59" s="403">
        <v>8291</v>
      </c>
    </row>
    <row r="60" spans="1:15" ht="10.5" customHeight="1" x14ac:dyDescent="0.2">
      <c r="A60" s="403"/>
      <c r="B60" s="413"/>
      <c r="C60" s="1051" t="s">
        <v>131</v>
      </c>
      <c r="D60" s="1046"/>
      <c r="E60" s="1047">
        <v>6188</v>
      </c>
      <c r="F60" s="1047">
        <v>6004</v>
      </c>
      <c r="G60" s="1047">
        <v>5838</v>
      </c>
      <c r="H60" s="1047">
        <v>5533</v>
      </c>
      <c r="I60" s="1047">
        <v>5688</v>
      </c>
      <c r="J60" s="1047">
        <v>5469</v>
      </c>
      <c r="K60" s="1047">
        <v>5536</v>
      </c>
      <c r="L60" s="1047">
        <v>5650</v>
      </c>
      <c r="M60" s="1047">
        <v>5541</v>
      </c>
      <c r="N60" s="414"/>
      <c r="O60" s="403">
        <v>12043</v>
      </c>
    </row>
    <row r="61" spans="1:15" s="441" customFormat="1" ht="14.25" customHeight="1" x14ac:dyDescent="0.2">
      <c r="A61" s="437"/>
      <c r="B61" s="438"/>
      <c r="C61" s="692" t="s">
        <v>147</v>
      </c>
      <c r="D61" s="692"/>
      <c r="E61" s="439"/>
      <c r="F61" s="439"/>
      <c r="G61" s="439"/>
      <c r="H61" s="439"/>
      <c r="I61" s="439"/>
      <c r="J61" s="439"/>
      <c r="K61" s="439"/>
      <c r="L61" s="439"/>
      <c r="M61" s="439"/>
      <c r="N61" s="440"/>
      <c r="O61" s="437"/>
    </row>
    <row r="62" spans="1:15" s="417" customFormat="1" ht="13.5" customHeight="1" x14ac:dyDescent="0.2">
      <c r="A62" s="415"/>
      <c r="B62" s="1061"/>
      <c r="C62" s="1679" t="s">
        <v>148</v>
      </c>
      <c r="D62" s="1679"/>
      <c r="E62" s="1049">
        <v>451.30707494113602</v>
      </c>
      <c r="F62" s="1049">
        <v>462.08428654737298</v>
      </c>
      <c r="G62" s="1049">
        <v>461.34911873451699</v>
      </c>
      <c r="H62" s="1049">
        <v>465.22</v>
      </c>
      <c r="I62" s="1049">
        <v>465.03</v>
      </c>
      <c r="J62" s="1049">
        <v>462.05</v>
      </c>
      <c r="K62" s="1049">
        <v>465.45</v>
      </c>
      <c r="L62" s="1049">
        <v>470.38</v>
      </c>
      <c r="M62" s="1049">
        <v>481.49</v>
      </c>
      <c r="N62" s="442"/>
      <c r="O62" s="415">
        <v>491.25</v>
      </c>
    </row>
    <row r="63" spans="1:15" s="417" customFormat="1" ht="18" customHeight="1" x14ac:dyDescent="0.2">
      <c r="A63" s="415"/>
      <c r="B63" s="1061"/>
      <c r="C63" s="1678" t="s">
        <v>582</v>
      </c>
      <c r="D63" s="1678"/>
      <c r="E63" s="1678"/>
      <c r="F63" s="1678"/>
      <c r="G63" s="1678"/>
      <c r="H63" s="1678"/>
      <c r="I63" s="1678"/>
      <c r="J63" s="1678"/>
      <c r="K63" s="1678"/>
      <c r="L63" s="1678"/>
      <c r="M63" s="1678"/>
      <c r="N63" s="442"/>
      <c r="O63" s="415"/>
    </row>
    <row r="64" spans="1:15" ht="3.75" customHeight="1" thickBot="1" x14ac:dyDescent="0.25">
      <c r="A64" s="403"/>
      <c r="B64" s="413"/>
      <c r="C64" s="359"/>
      <c r="D64" s="359"/>
      <c r="E64" s="359"/>
      <c r="F64" s="359"/>
      <c r="G64" s="359"/>
      <c r="H64" s="359"/>
      <c r="I64" s="359"/>
      <c r="J64" s="359"/>
      <c r="K64" s="359"/>
      <c r="L64" s="359"/>
      <c r="M64" s="359"/>
      <c r="N64" s="414"/>
      <c r="O64" s="403"/>
    </row>
    <row r="65" spans="1:15" ht="13.5" customHeight="1" thickBot="1" x14ac:dyDescent="0.25">
      <c r="A65" s="403"/>
      <c r="B65" s="413"/>
      <c r="C65" s="1681" t="s">
        <v>22</v>
      </c>
      <c r="D65" s="1682"/>
      <c r="E65" s="1682"/>
      <c r="F65" s="1682"/>
      <c r="G65" s="1682"/>
      <c r="H65" s="1682"/>
      <c r="I65" s="1682"/>
      <c r="J65" s="1682"/>
      <c r="K65" s="1682"/>
      <c r="L65" s="1682"/>
      <c r="M65" s="1683"/>
      <c r="N65" s="414"/>
      <c r="O65" s="403"/>
    </row>
    <row r="66" spans="1:15" ht="9" customHeight="1" x14ac:dyDescent="0.2">
      <c r="A66" s="403"/>
      <c r="B66" s="413"/>
      <c r="C66" s="1065" t="s">
        <v>78</v>
      </c>
      <c r="D66" s="429"/>
      <c r="E66" s="444"/>
      <c r="F66" s="444"/>
      <c r="G66" s="444"/>
      <c r="H66" s="444"/>
      <c r="I66" s="444"/>
      <c r="J66" s="444"/>
      <c r="K66" s="444"/>
      <c r="L66" s="444"/>
      <c r="M66" s="444"/>
      <c r="N66" s="414"/>
      <c r="O66" s="403"/>
    </row>
    <row r="67" spans="1:15" ht="12.75" customHeight="1" x14ac:dyDescent="0.2">
      <c r="A67" s="403"/>
      <c r="B67" s="413"/>
      <c r="C67" s="1684" t="s">
        <v>144</v>
      </c>
      <c r="D67" s="1684"/>
      <c r="E67" s="439">
        <f t="shared" ref="E67:L67" si="0">+E68+E69</f>
        <v>118584</v>
      </c>
      <c r="F67" s="439">
        <f t="shared" si="0"/>
        <v>130770</v>
      </c>
      <c r="G67" s="439">
        <f t="shared" si="0"/>
        <v>118174</v>
      </c>
      <c r="H67" s="439">
        <f t="shared" si="0"/>
        <v>102043</v>
      </c>
      <c r="I67" s="439">
        <f t="shared" si="0"/>
        <v>112203</v>
      </c>
      <c r="J67" s="439">
        <f t="shared" si="0"/>
        <v>126018</v>
      </c>
      <c r="K67" s="439">
        <f t="shared" si="0"/>
        <v>140077</v>
      </c>
      <c r="L67" s="439">
        <f t="shared" si="0"/>
        <v>129950</v>
      </c>
      <c r="M67" s="439">
        <f t="shared" ref="M67" si="1">+M68+M69</f>
        <v>146360</v>
      </c>
      <c r="N67" s="414"/>
      <c r="O67" s="403"/>
    </row>
    <row r="68" spans="1:15" ht="11.25" customHeight="1" x14ac:dyDescent="0.2">
      <c r="A68" s="403"/>
      <c r="B68" s="413"/>
      <c r="C68" s="1051" t="s">
        <v>72</v>
      </c>
      <c r="D68" s="1050"/>
      <c r="E68" s="1047">
        <v>46926</v>
      </c>
      <c r="F68" s="1047">
        <v>51754</v>
      </c>
      <c r="G68" s="1047">
        <v>47205</v>
      </c>
      <c r="H68" s="1047">
        <v>40874</v>
      </c>
      <c r="I68" s="1047">
        <v>45158</v>
      </c>
      <c r="J68" s="1047">
        <v>50225</v>
      </c>
      <c r="K68" s="1047">
        <v>55527</v>
      </c>
      <c r="L68" s="1047">
        <v>51527</v>
      </c>
      <c r="M68" s="1047">
        <v>57932</v>
      </c>
      <c r="N68" s="414"/>
      <c r="O68" s="403"/>
    </row>
    <row r="69" spans="1:15" ht="11.25" customHeight="1" x14ac:dyDescent="0.2">
      <c r="A69" s="403"/>
      <c r="B69" s="413"/>
      <c r="C69" s="1051" t="s">
        <v>71</v>
      </c>
      <c r="D69" s="1050"/>
      <c r="E69" s="1047">
        <v>71658</v>
      </c>
      <c r="F69" s="1047">
        <v>79016</v>
      </c>
      <c r="G69" s="1047">
        <v>70969</v>
      </c>
      <c r="H69" s="1047">
        <v>61169</v>
      </c>
      <c r="I69" s="1047">
        <v>67045</v>
      </c>
      <c r="J69" s="1047">
        <v>75793</v>
      </c>
      <c r="K69" s="1047">
        <v>84550</v>
      </c>
      <c r="L69" s="1047">
        <v>78423</v>
      </c>
      <c r="M69" s="1047">
        <v>88428</v>
      </c>
      <c r="N69" s="414"/>
      <c r="O69" s="403">
        <v>58328</v>
      </c>
    </row>
    <row r="70" spans="1:15" s="441" customFormat="1" ht="8.25" customHeight="1" x14ac:dyDescent="0.2">
      <c r="A70" s="437"/>
      <c r="B70" s="438"/>
      <c r="C70" s="1688" t="s">
        <v>583</v>
      </c>
      <c r="D70" s="1688"/>
      <c r="E70" s="1688"/>
      <c r="F70" s="1688"/>
      <c r="G70" s="1688"/>
      <c r="H70" s="1688"/>
      <c r="I70" s="1688"/>
      <c r="J70" s="1688"/>
      <c r="K70" s="1688"/>
      <c r="L70" s="1688"/>
      <c r="M70" s="1688"/>
      <c r="N70" s="414"/>
      <c r="O70" s="437"/>
    </row>
    <row r="71" spans="1:15" ht="8.25" customHeight="1" x14ac:dyDescent="0.2">
      <c r="A71" s="403"/>
      <c r="B71" s="413"/>
      <c r="C71" s="1685" t="s">
        <v>556</v>
      </c>
      <c r="D71" s="1685"/>
      <c r="E71" s="1685"/>
      <c r="F71" s="1685"/>
      <c r="G71" s="1685"/>
      <c r="H71" s="1685"/>
      <c r="I71" s="1685"/>
      <c r="J71" s="1685"/>
      <c r="K71" s="1685"/>
      <c r="L71" s="1685"/>
      <c r="M71" s="1685"/>
      <c r="N71" s="1052"/>
      <c r="O71" s="403"/>
    </row>
    <row r="72" spans="1:15" ht="8.25" customHeight="1" x14ac:dyDescent="0.2">
      <c r="A72" s="403"/>
      <c r="B72" s="413"/>
      <c r="C72" s="1053" t="s">
        <v>557</v>
      </c>
      <c r="D72" s="1053"/>
      <c r="E72" s="1053"/>
      <c r="F72" s="1053"/>
      <c r="G72" s="1053"/>
      <c r="H72" s="1053"/>
      <c r="I72" s="1053"/>
      <c r="J72" s="1054"/>
      <c r="K72" s="1685"/>
      <c r="L72" s="1685"/>
      <c r="M72" s="1685"/>
      <c r="N72" s="1687"/>
      <c r="O72" s="403"/>
    </row>
    <row r="73" spans="1:15" ht="13.5" customHeight="1" x14ac:dyDescent="0.2">
      <c r="A73" s="403"/>
      <c r="B73" s="413"/>
      <c r="C73" s="1055" t="s">
        <v>423</v>
      </c>
      <c r="D73" s="90"/>
      <c r="E73" s="90"/>
      <c r="F73" s="90"/>
      <c r="G73" s="775" t="s">
        <v>134</v>
      </c>
      <c r="H73" s="90"/>
      <c r="I73" s="90"/>
      <c r="J73" s="90"/>
      <c r="K73" s="90"/>
      <c r="L73" s="90"/>
      <c r="M73" s="90"/>
      <c r="N73" s="414"/>
      <c r="O73" s="403"/>
    </row>
    <row r="74" spans="1:15" ht="13.5" customHeight="1" x14ac:dyDescent="0.2">
      <c r="A74" s="403"/>
      <c r="B74" s="413"/>
      <c r="C74" s="403"/>
      <c r="D74" s="403"/>
      <c r="E74" s="410"/>
      <c r="F74" s="410"/>
      <c r="G74" s="410"/>
      <c r="H74" s="410"/>
      <c r="I74" s="410"/>
      <c r="J74" s="410"/>
      <c r="K74" s="1686">
        <v>43132</v>
      </c>
      <c r="L74" s="1686"/>
      <c r="M74" s="1686"/>
      <c r="N74" s="447">
        <v>19</v>
      </c>
      <c r="O74" s="410"/>
    </row>
    <row r="75" spans="1:15" ht="13.5" customHeight="1" x14ac:dyDescent="0.2"/>
  </sheetData>
  <mergeCells count="32">
    <mergeCell ref="C25:D25"/>
    <mergeCell ref="B1:D1"/>
    <mergeCell ref="B2:D2"/>
    <mergeCell ref="C4:M4"/>
    <mergeCell ref="C5:D6"/>
    <mergeCell ref="C8:D8"/>
    <mergeCell ref="C18:M18"/>
    <mergeCell ref="C20:M20"/>
    <mergeCell ref="C22:D22"/>
    <mergeCell ref="C24:D24"/>
    <mergeCell ref="E6:L6"/>
    <mergeCell ref="C26:D26"/>
    <mergeCell ref="C27:D27"/>
    <mergeCell ref="C30:M30"/>
    <mergeCell ref="C32:D32"/>
    <mergeCell ref="C34:D34"/>
    <mergeCell ref="C28:G28"/>
    <mergeCell ref="H28:M28"/>
    <mergeCell ref="C65:M65"/>
    <mergeCell ref="C67:D67"/>
    <mergeCell ref="C71:M71"/>
    <mergeCell ref="K74:M74"/>
    <mergeCell ref="K72:N72"/>
    <mergeCell ref="C70:H70"/>
    <mergeCell ref="I70:M70"/>
    <mergeCell ref="C63:M63"/>
    <mergeCell ref="C35:D35"/>
    <mergeCell ref="C36:D36"/>
    <mergeCell ref="C37:D37"/>
    <mergeCell ref="C40:D40"/>
    <mergeCell ref="C62:D62"/>
    <mergeCell ref="C38:D38"/>
  </mergeCells>
  <conditionalFormatting sqref="E7:M7">
    <cfRule type="cellIs" dxfId="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4"/>
  <dimension ref="A1:S73"/>
  <sheetViews>
    <sheetView zoomScaleNormal="100" workbookViewId="0"/>
  </sheetViews>
  <sheetFormatPr defaultRowHeight="12.75" x14ac:dyDescent="0.2"/>
  <cols>
    <col min="1" max="1" width="0.85546875" style="408" customWidth="1"/>
    <col min="2" max="2" width="2.5703125" style="408" customWidth="1"/>
    <col min="3" max="3" width="0.7109375" style="408" customWidth="1"/>
    <col min="4" max="4" width="31.7109375" style="408" customWidth="1"/>
    <col min="5" max="7" width="5" style="665" customWidth="1"/>
    <col min="8" max="8" width="5" style="575" customWidth="1"/>
    <col min="9" max="11" width="4.7109375" style="575" customWidth="1"/>
    <col min="12" max="13" width="4.7109375" style="665" customWidth="1"/>
    <col min="14" max="15" width="4.7109375" style="575" customWidth="1"/>
    <col min="16" max="16" width="4.7109375" style="665" customWidth="1"/>
    <col min="17" max="17" width="5.28515625" style="665" customWidth="1"/>
    <col min="18" max="18" width="2.42578125" style="694" customWidth="1"/>
    <col min="19" max="19" width="0.85546875" style="408" customWidth="1"/>
    <col min="20" max="16384" width="9.140625" style="408"/>
  </cols>
  <sheetData>
    <row r="1" spans="1:19" ht="13.5" customHeight="1" x14ac:dyDescent="0.2">
      <c r="A1" s="403"/>
      <c r="B1" s="1030"/>
      <c r="C1" s="1030"/>
      <c r="E1" s="1702" t="s">
        <v>317</v>
      </c>
      <c r="F1" s="1702"/>
      <c r="G1" s="1702"/>
      <c r="H1" s="1702"/>
      <c r="I1" s="1702"/>
      <c r="J1" s="1702"/>
      <c r="K1" s="1702"/>
      <c r="L1" s="1702"/>
      <c r="M1" s="1702"/>
      <c r="N1" s="1702"/>
      <c r="O1" s="1702"/>
      <c r="P1" s="1702"/>
      <c r="Q1" s="1702"/>
      <c r="R1" s="695"/>
      <c r="S1" s="403"/>
    </row>
    <row r="2" spans="1:19" ht="6" customHeight="1" x14ac:dyDescent="0.2">
      <c r="A2" s="403"/>
      <c r="B2" s="1031"/>
      <c r="C2" s="1032"/>
      <c r="D2" s="1032"/>
      <c r="E2" s="624"/>
      <c r="F2" s="624"/>
      <c r="G2" s="624"/>
      <c r="H2" s="625"/>
      <c r="I2" s="625"/>
      <c r="J2" s="625"/>
      <c r="K2" s="625"/>
      <c r="L2" s="624"/>
      <c r="M2" s="624"/>
      <c r="N2" s="625"/>
      <c r="O2" s="625"/>
      <c r="P2" s="624"/>
      <c r="Q2" s="624" t="s">
        <v>318</v>
      </c>
      <c r="R2" s="696"/>
      <c r="S2" s="413"/>
    </row>
    <row r="3" spans="1:19" ht="13.5" customHeight="1" thickBot="1" x14ac:dyDescent="0.25">
      <c r="A3" s="403"/>
      <c r="B3" s="466"/>
      <c r="C3" s="413"/>
      <c r="D3" s="413"/>
      <c r="E3" s="626"/>
      <c r="F3" s="626"/>
      <c r="G3" s="626"/>
      <c r="H3" s="581"/>
      <c r="I3" s="581"/>
      <c r="J3" s="581"/>
      <c r="K3" s="581"/>
      <c r="L3" s="626"/>
      <c r="M3" s="626"/>
      <c r="N3" s="581"/>
      <c r="O3" s="581"/>
      <c r="P3" s="1703" t="s">
        <v>73</v>
      </c>
      <c r="Q3" s="1703"/>
      <c r="R3" s="697"/>
      <c r="S3" s="413"/>
    </row>
    <row r="4" spans="1:19" ht="13.5" customHeight="1" thickBot="1" x14ac:dyDescent="0.25">
      <c r="A4" s="403"/>
      <c r="B4" s="466"/>
      <c r="C4" s="609" t="s">
        <v>378</v>
      </c>
      <c r="D4" s="627"/>
      <c r="E4" s="628"/>
      <c r="F4" s="628"/>
      <c r="G4" s="628"/>
      <c r="H4" s="628"/>
      <c r="I4" s="628"/>
      <c r="J4" s="628"/>
      <c r="K4" s="628"/>
      <c r="L4" s="628"/>
      <c r="M4" s="628"/>
      <c r="N4" s="628"/>
      <c r="O4" s="628"/>
      <c r="P4" s="628"/>
      <c r="Q4" s="629"/>
      <c r="R4" s="695"/>
      <c r="S4" s="87"/>
    </row>
    <row r="5" spans="1:19" s="430" customFormat="1" ht="4.5" customHeight="1" x14ac:dyDescent="0.2">
      <c r="A5" s="403"/>
      <c r="B5" s="466"/>
      <c r="C5" s="630"/>
      <c r="D5" s="630"/>
      <c r="E5" s="631"/>
      <c r="F5" s="631"/>
      <c r="G5" s="631"/>
      <c r="H5" s="631"/>
      <c r="I5" s="631"/>
      <c r="J5" s="631"/>
      <c r="K5" s="631"/>
      <c r="L5" s="631"/>
      <c r="M5" s="631"/>
      <c r="N5" s="631"/>
      <c r="O5" s="631"/>
      <c r="P5" s="631"/>
      <c r="Q5" s="631"/>
      <c r="R5" s="695"/>
      <c r="S5" s="87"/>
    </row>
    <row r="6" spans="1:19" s="430" customFormat="1" ht="13.5" customHeight="1" x14ac:dyDescent="0.2">
      <c r="A6" s="403"/>
      <c r="B6" s="466"/>
      <c r="C6" s="630"/>
      <c r="D6" s="630"/>
      <c r="E6" s="1644">
        <v>2017</v>
      </c>
      <c r="F6" s="1644"/>
      <c r="G6" s="1644"/>
      <c r="H6" s="1644"/>
      <c r="I6" s="1644"/>
      <c r="J6" s="1644"/>
      <c r="K6" s="1644"/>
      <c r="L6" s="1644"/>
      <c r="M6" s="1644"/>
      <c r="N6" s="1644"/>
      <c r="O6" s="1644"/>
      <c r="P6" s="1644"/>
      <c r="Q6" s="1365">
        <v>2018</v>
      </c>
      <c r="R6" s="695"/>
      <c r="S6" s="87"/>
    </row>
    <row r="7" spans="1:19" s="430" customFormat="1" ht="13.5" customHeight="1" x14ac:dyDescent="0.2">
      <c r="A7" s="403"/>
      <c r="B7" s="466"/>
      <c r="C7" s="630"/>
      <c r="D7" s="630"/>
      <c r="E7" s="764" t="s">
        <v>93</v>
      </c>
      <c r="F7" s="764" t="s">
        <v>104</v>
      </c>
      <c r="G7" s="764" t="s">
        <v>103</v>
      </c>
      <c r="H7" s="764" t="s">
        <v>102</v>
      </c>
      <c r="I7" s="764" t="s">
        <v>101</v>
      </c>
      <c r="J7" s="764" t="s">
        <v>100</v>
      </c>
      <c r="K7" s="764" t="s">
        <v>99</v>
      </c>
      <c r="L7" s="764" t="s">
        <v>98</v>
      </c>
      <c r="M7" s="764" t="s">
        <v>97</v>
      </c>
      <c r="N7" s="764" t="s">
        <v>96</v>
      </c>
      <c r="O7" s="764" t="s">
        <v>95</v>
      </c>
      <c r="P7" s="764" t="s">
        <v>94</v>
      </c>
      <c r="Q7" s="764" t="s">
        <v>93</v>
      </c>
      <c r="R7" s="695"/>
      <c r="S7" s="421"/>
    </row>
    <row r="8" spans="1:19" s="430" customFormat="1" ht="3.75" customHeight="1" x14ac:dyDescent="0.2">
      <c r="A8" s="403"/>
      <c r="B8" s="466"/>
      <c r="C8" s="630"/>
      <c r="D8" s="630"/>
      <c r="E8" s="421"/>
      <c r="F8" s="421"/>
      <c r="G8" s="421"/>
      <c r="H8" s="421"/>
      <c r="I8" s="421"/>
      <c r="J8" s="421"/>
      <c r="K8" s="421"/>
      <c r="L8" s="421"/>
      <c r="M8" s="421"/>
      <c r="N8" s="421"/>
      <c r="O8" s="421"/>
      <c r="P8" s="421"/>
      <c r="Q8" s="421"/>
      <c r="R8" s="695"/>
      <c r="S8" s="421"/>
    </row>
    <row r="9" spans="1:19" s="633" customFormat="1" ht="15.75" customHeight="1" x14ac:dyDescent="0.2">
      <c r="A9" s="632"/>
      <c r="B9" s="496"/>
      <c r="C9" s="1029" t="s">
        <v>303</v>
      </c>
      <c r="D9" s="1029"/>
      <c r="E9" s="354">
        <v>1.1993319289620279</v>
      </c>
      <c r="F9" s="354">
        <v>1.3681113129424556</v>
      </c>
      <c r="G9" s="354">
        <v>1.5786943932485185</v>
      </c>
      <c r="H9" s="354">
        <v>1.7944338684275258</v>
      </c>
      <c r="I9" s="354">
        <v>1.9624288282677826</v>
      </c>
      <c r="J9" s="354">
        <v>2.1254871051540212</v>
      </c>
      <c r="K9" s="354">
        <v>2.1929039182117362</v>
      </c>
      <c r="L9" s="354">
        <v>2.1401190951723983</v>
      </c>
      <c r="M9" s="354">
        <v>2.1529568916453692</v>
      </c>
      <c r="N9" s="354">
        <v>2.1052746060206702</v>
      </c>
      <c r="O9" s="354">
        <v>2.079268387253931</v>
      </c>
      <c r="P9" s="354">
        <v>1.9085309628903293</v>
      </c>
      <c r="Q9" s="354">
        <v>1.9047840807507666</v>
      </c>
      <c r="R9" s="698"/>
      <c r="S9" s="391"/>
    </row>
    <row r="10" spans="1:19" s="633" customFormat="1" ht="15.75" customHeight="1" x14ac:dyDescent="0.2">
      <c r="A10" s="632"/>
      <c r="B10" s="496"/>
      <c r="C10" s="1029" t="s">
        <v>304</v>
      </c>
      <c r="D10" s="217"/>
      <c r="E10" s="634"/>
      <c r="F10" s="634"/>
      <c r="G10" s="634"/>
      <c r="H10" s="634"/>
      <c r="I10" s="634"/>
      <c r="J10" s="634"/>
      <c r="K10" s="634"/>
      <c r="L10" s="634"/>
      <c r="M10" s="634"/>
      <c r="N10" s="634"/>
      <c r="O10" s="634"/>
      <c r="P10" s="634"/>
      <c r="Q10" s="634"/>
      <c r="R10" s="699"/>
      <c r="S10" s="391"/>
    </row>
    <row r="11" spans="1:19" s="430" customFormat="1" ht="11.25" customHeight="1" x14ac:dyDescent="0.2">
      <c r="A11" s="403"/>
      <c r="B11" s="466"/>
      <c r="C11" s="413"/>
      <c r="D11" s="95" t="s">
        <v>459</v>
      </c>
      <c r="E11" s="635">
        <v>1.3109731711666666</v>
      </c>
      <c r="F11" s="635">
        <v>1.3998662716666666</v>
      </c>
      <c r="G11" s="635">
        <v>1.3632953740000004</v>
      </c>
      <c r="H11" s="635">
        <v>2.0045753044666665</v>
      </c>
      <c r="I11" s="635">
        <v>1.9942365065333332</v>
      </c>
      <c r="J11" s="635">
        <v>2.393627169277778</v>
      </c>
      <c r="K11" s="635">
        <v>1.717309667766667</v>
      </c>
      <c r="L11" s="635">
        <v>1.6261226697444446</v>
      </c>
      <c r="M11" s="635">
        <v>1.7938336015222223</v>
      </c>
      <c r="N11" s="635">
        <v>2.706520932633333</v>
      </c>
      <c r="O11" s="635">
        <v>3.3346858648666662</v>
      </c>
      <c r="P11" s="635">
        <v>3.8593225273999998</v>
      </c>
      <c r="Q11" s="635">
        <v>3.4274891826333338</v>
      </c>
      <c r="R11" s="571"/>
      <c r="S11" s="87"/>
    </row>
    <row r="12" spans="1:19" s="430" customFormat="1" ht="12.75" customHeight="1" x14ac:dyDescent="0.2">
      <c r="A12" s="403"/>
      <c r="B12" s="466"/>
      <c r="C12" s="413"/>
      <c r="D12" s="95" t="s">
        <v>458</v>
      </c>
      <c r="E12" s="635">
        <v>-29.631397486466668</v>
      </c>
      <c r="F12" s="635">
        <v>-27.277619465533334</v>
      </c>
      <c r="G12" s="635">
        <v>-25.375470634400003</v>
      </c>
      <c r="H12" s="635">
        <v>-23.721283223583338</v>
      </c>
      <c r="I12" s="635">
        <v>-23.249031596133332</v>
      </c>
      <c r="J12" s="635">
        <v>-21.962280474416669</v>
      </c>
      <c r="K12" s="635">
        <v>-20.519733277683333</v>
      </c>
      <c r="L12" s="635">
        <v>-19.172137120216664</v>
      </c>
      <c r="M12" s="635">
        <v>-18.030019913666663</v>
      </c>
      <c r="N12" s="635">
        <v>-18.427745312599999</v>
      </c>
      <c r="O12" s="635">
        <v>-18.85302654523333</v>
      </c>
      <c r="P12" s="635">
        <v>-19.784427852499999</v>
      </c>
      <c r="Q12" s="635">
        <v>-18.246722643200002</v>
      </c>
      <c r="R12" s="571"/>
      <c r="S12" s="87"/>
    </row>
    <row r="13" spans="1:19" s="430" customFormat="1" ht="12" customHeight="1" x14ac:dyDescent="0.2">
      <c r="A13" s="403"/>
      <c r="B13" s="466"/>
      <c r="C13" s="413"/>
      <c r="D13" s="95" t="s">
        <v>457</v>
      </c>
      <c r="E13" s="635">
        <v>2.9896139806888899</v>
      </c>
      <c r="F13" s="635">
        <v>3.3389531207444456</v>
      </c>
      <c r="G13" s="635">
        <v>3.1170220438333338</v>
      </c>
      <c r="H13" s="635">
        <v>3.5555644548333327</v>
      </c>
      <c r="I13" s="635">
        <v>3.5030135283222221</v>
      </c>
      <c r="J13" s="635">
        <v>3.9283916651222217</v>
      </c>
      <c r="K13" s="635">
        <v>3.9861153239111107</v>
      </c>
      <c r="L13" s="635">
        <v>3.5234713199444436</v>
      </c>
      <c r="M13" s="635">
        <v>3.2331835493444445</v>
      </c>
      <c r="N13" s="635">
        <v>3.1635950512222224</v>
      </c>
      <c r="O13" s="635">
        <v>3.8406621747555554</v>
      </c>
      <c r="P13" s="635">
        <v>4.3342106658999997</v>
      </c>
      <c r="Q13" s="635">
        <v>4.232023929544444</v>
      </c>
      <c r="R13" s="571"/>
      <c r="S13" s="87"/>
    </row>
    <row r="14" spans="1:19" s="430" customFormat="1" ht="12" customHeight="1" x14ac:dyDescent="0.2">
      <c r="A14" s="403"/>
      <c r="B14" s="466"/>
      <c r="C14" s="413"/>
      <c r="D14" s="95" t="s">
        <v>150</v>
      </c>
      <c r="E14" s="635">
        <v>8.5378640078888903</v>
      </c>
      <c r="F14" s="635">
        <v>10.047002330444444</v>
      </c>
      <c r="G14" s="635">
        <v>10.930519223333334</v>
      </c>
      <c r="H14" s="635">
        <v>11.154121518777778</v>
      </c>
      <c r="I14" s="635">
        <v>13.992150736666668</v>
      </c>
      <c r="J14" s="635">
        <v>13.534660723333333</v>
      </c>
      <c r="K14" s="635">
        <v>15.865445556333333</v>
      </c>
      <c r="L14" s="635">
        <v>13.577900842555556</v>
      </c>
      <c r="M14" s="635">
        <v>16.045277901888891</v>
      </c>
      <c r="N14" s="635">
        <v>14.780654687333334</v>
      </c>
      <c r="O14" s="635">
        <v>15.980522340222223</v>
      </c>
      <c r="P14" s="635">
        <v>14.869880674888888</v>
      </c>
      <c r="Q14" s="635">
        <v>15.432900530333333</v>
      </c>
      <c r="R14" s="571"/>
      <c r="S14" s="87"/>
    </row>
    <row r="15" spans="1:19" s="430" customFormat="1" ht="10.5" customHeight="1" x14ac:dyDescent="0.2">
      <c r="A15" s="403"/>
      <c r="B15" s="466"/>
      <c r="C15" s="413"/>
      <c r="D15" s="171"/>
      <c r="E15" s="636"/>
      <c r="F15" s="636"/>
      <c r="G15" s="636"/>
      <c r="H15" s="636"/>
      <c r="I15" s="636"/>
      <c r="J15" s="636"/>
      <c r="K15" s="636"/>
      <c r="L15" s="636"/>
      <c r="M15" s="636"/>
      <c r="N15" s="636"/>
      <c r="O15" s="636"/>
      <c r="P15" s="636"/>
      <c r="Q15" s="636"/>
      <c r="R15" s="571"/>
      <c r="S15" s="87"/>
    </row>
    <row r="16" spans="1:19" s="430" customFormat="1" ht="10.5" customHeight="1" x14ac:dyDescent="0.2">
      <c r="A16" s="403"/>
      <c r="B16" s="466"/>
      <c r="C16" s="413"/>
      <c r="D16" s="171"/>
      <c r="E16" s="636"/>
      <c r="F16" s="636"/>
      <c r="G16" s="636"/>
      <c r="H16" s="636"/>
      <c r="I16" s="636"/>
      <c r="J16" s="636"/>
      <c r="K16" s="636"/>
      <c r="L16" s="636"/>
      <c r="M16" s="636"/>
      <c r="N16" s="636"/>
      <c r="O16" s="636"/>
      <c r="P16" s="636"/>
      <c r="Q16" s="636"/>
      <c r="R16" s="571"/>
      <c r="S16" s="87"/>
    </row>
    <row r="17" spans="1:19" s="430" customFormat="1" ht="10.5" customHeight="1" x14ac:dyDescent="0.2">
      <c r="A17" s="403"/>
      <c r="B17" s="466"/>
      <c r="C17" s="413"/>
      <c r="D17" s="171"/>
      <c r="E17" s="636"/>
      <c r="F17" s="636"/>
      <c r="G17" s="636"/>
      <c r="H17" s="636"/>
      <c r="I17" s="636"/>
      <c r="J17" s="636"/>
      <c r="K17" s="636"/>
      <c r="L17" s="636"/>
      <c r="M17" s="636"/>
      <c r="N17" s="636"/>
      <c r="O17" s="636"/>
      <c r="P17" s="636"/>
      <c r="Q17" s="636"/>
      <c r="R17" s="571"/>
      <c r="S17" s="87"/>
    </row>
    <row r="18" spans="1:19" s="430" customFormat="1" ht="10.5" customHeight="1" x14ac:dyDescent="0.2">
      <c r="A18" s="403"/>
      <c r="B18" s="466"/>
      <c r="C18" s="413"/>
      <c r="D18" s="171"/>
      <c r="E18" s="636"/>
      <c r="F18" s="636"/>
      <c r="G18" s="636"/>
      <c r="H18" s="636"/>
      <c r="I18" s="636"/>
      <c r="J18" s="636"/>
      <c r="K18" s="636"/>
      <c r="L18" s="636"/>
      <c r="M18" s="636"/>
      <c r="N18" s="636"/>
      <c r="O18" s="636"/>
      <c r="P18" s="636"/>
      <c r="Q18" s="636"/>
      <c r="R18" s="571"/>
      <c r="S18" s="87"/>
    </row>
    <row r="19" spans="1:19" s="430" customFormat="1" ht="10.5" customHeight="1" x14ac:dyDescent="0.2">
      <c r="A19" s="403"/>
      <c r="B19" s="466"/>
      <c r="C19" s="413"/>
      <c r="D19" s="171"/>
      <c r="E19" s="636"/>
      <c r="F19" s="636"/>
      <c r="G19" s="636"/>
      <c r="H19" s="636"/>
      <c r="I19" s="636"/>
      <c r="J19" s="636"/>
      <c r="K19" s="636"/>
      <c r="L19" s="636"/>
      <c r="M19" s="636"/>
      <c r="N19" s="636"/>
      <c r="O19" s="636"/>
      <c r="P19" s="636"/>
      <c r="Q19" s="636"/>
      <c r="R19" s="571"/>
      <c r="S19" s="87"/>
    </row>
    <row r="20" spans="1:19" s="430" customFormat="1" ht="10.5" customHeight="1" x14ac:dyDescent="0.2">
      <c r="A20" s="403"/>
      <c r="B20" s="466"/>
      <c r="C20" s="413"/>
      <c r="D20" s="171"/>
      <c r="E20" s="636"/>
      <c r="F20" s="636"/>
      <c r="G20" s="636"/>
      <c r="H20" s="636"/>
      <c r="I20" s="636"/>
      <c r="J20" s="636"/>
      <c r="K20" s="636"/>
      <c r="L20" s="636"/>
      <c r="M20" s="636"/>
      <c r="N20" s="636"/>
      <c r="O20" s="636"/>
      <c r="P20" s="636"/>
      <c r="Q20" s="636"/>
      <c r="R20" s="571"/>
      <c r="S20" s="87"/>
    </row>
    <row r="21" spans="1:19" s="430" customFormat="1" ht="10.5" customHeight="1" x14ac:dyDescent="0.2">
      <c r="A21" s="403"/>
      <c r="B21" s="466"/>
      <c r="C21" s="413"/>
      <c r="D21" s="171"/>
      <c r="E21" s="636"/>
      <c r="F21" s="636"/>
      <c r="G21" s="636"/>
      <c r="H21" s="636"/>
      <c r="I21" s="636"/>
      <c r="J21" s="636"/>
      <c r="K21" s="636"/>
      <c r="L21" s="636"/>
      <c r="M21" s="636"/>
      <c r="N21" s="636"/>
      <c r="O21" s="636"/>
      <c r="P21" s="636"/>
      <c r="Q21" s="636"/>
      <c r="R21" s="571"/>
      <c r="S21" s="87"/>
    </row>
    <row r="22" spans="1:19" s="430" customFormat="1" ht="10.5" customHeight="1" x14ac:dyDescent="0.2">
      <c r="A22" s="403"/>
      <c r="B22" s="466"/>
      <c r="C22" s="413"/>
      <c r="D22" s="171"/>
      <c r="E22" s="636"/>
      <c r="F22" s="636"/>
      <c r="G22" s="636"/>
      <c r="H22" s="636"/>
      <c r="I22" s="636"/>
      <c r="J22" s="636"/>
      <c r="K22" s="636"/>
      <c r="L22" s="636"/>
      <c r="M22" s="636"/>
      <c r="N22" s="636"/>
      <c r="O22" s="636"/>
      <c r="P22" s="636"/>
      <c r="Q22" s="636"/>
      <c r="R22" s="571"/>
      <c r="S22" s="87"/>
    </row>
    <row r="23" spans="1:19" s="430" customFormat="1" ht="10.5" customHeight="1" x14ac:dyDescent="0.2">
      <c r="A23" s="403"/>
      <c r="B23" s="466"/>
      <c r="C23" s="413"/>
      <c r="D23" s="171"/>
      <c r="E23" s="636"/>
      <c r="F23" s="636"/>
      <c r="G23" s="636"/>
      <c r="H23" s="636"/>
      <c r="I23" s="636"/>
      <c r="J23" s="636"/>
      <c r="K23" s="636"/>
      <c r="L23" s="636"/>
      <c r="M23" s="636"/>
      <c r="N23" s="636"/>
      <c r="O23" s="636"/>
      <c r="P23" s="636"/>
      <c r="Q23" s="636"/>
      <c r="R23" s="571"/>
      <c r="S23" s="87"/>
    </row>
    <row r="24" spans="1:19" s="430" customFormat="1" ht="10.5" customHeight="1" x14ac:dyDescent="0.2">
      <c r="A24" s="403"/>
      <c r="B24" s="466"/>
      <c r="C24" s="413"/>
      <c r="D24" s="171"/>
      <c r="E24" s="636"/>
      <c r="F24" s="636"/>
      <c r="G24" s="636"/>
      <c r="H24" s="636"/>
      <c r="I24" s="636"/>
      <c r="J24" s="636"/>
      <c r="K24" s="636"/>
      <c r="L24" s="636"/>
      <c r="M24" s="636"/>
      <c r="N24" s="636"/>
      <c r="O24" s="636"/>
      <c r="P24" s="636"/>
      <c r="Q24" s="636"/>
      <c r="R24" s="571"/>
      <c r="S24" s="87"/>
    </row>
    <row r="25" spans="1:19" s="430" customFormat="1" ht="10.5" customHeight="1" x14ac:dyDescent="0.2">
      <c r="A25" s="403"/>
      <c r="B25" s="466"/>
      <c r="C25" s="413"/>
      <c r="D25" s="171"/>
      <c r="E25" s="636"/>
      <c r="F25" s="636"/>
      <c r="G25" s="636"/>
      <c r="H25" s="636"/>
      <c r="I25" s="636"/>
      <c r="J25" s="636"/>
      <c r="K25" s="636"/>
      <c r="L25" s="636"/>
      <c r="M25" s="636"/>
      <c r="N25" s="636"/>
      <c r="O25" s="636"/>
      <c r="P25" s="636"/>
      <c r="Q25" s="636"/>
      <c r="R25" s="571"/>
      <c r="S25" s="87"/>
    </row>
    <row r="26" spans="1:19" s="430" customFormat="1" ht="10.5" customHeight="1" x14ac:dyDescent="0.2">
      <c r="A26" s="403"/>
      <c r="B26" s="466"/>
      <c r="C26" s="413"/>
      <c r="D26" s="171"/>
      <c r="E26" s="636"/>
      <c r="F26" s="636"/>
      <c r="G26" s="636"/>
      <c r="H26" s="636"/>
      <c r="I26" s="636"/>
      <c r="J26" s="636"/>
      <c r="K26" s="636"/>
      <c r="L26" s="636"/>
      <c r="M26" s="636"/>
      <c r="N26" s="636"/>
      <c r="O26" s="636"/>
      <c r="P26" s="636"/>
      <c r="Q26" s="636"/>
      <c r="R26" s="571"/>
      <c r="S26" s="87"/>
    </row>
    <row r="27" spans="1:19" s="430" customFormat="1" ht="10.5" customHeight="1" x14ac:dyDescent="0.2">
      <c r="A27" s="403"/>
      <c r="B27" s="466"/>
      <c r="C27" s="413"/>
      <c r="D27" s="171"/>
      <c r="E27" s="636"/>
      <c r="F27" s="636"/>
      <c r="G27" s="636"/>
      <c r="H27" s="636"/>
      <c r="I27" s="636"/>
      <c r="J27" s="636"/>
      <c r="K27" s="636"/>
      <c r="L27" s="636"/>
      <c r="M27" s="636"/>
      <c r="N27" s="636"/>
      <c r="O27" s="636"/>
      <c r="P27" s="636"/>
      <c r="Q27" s="636"/>
      <c r="R27" s="571"/>
      <c r="S27" s="87"/>
    </row>
    <row r="28" spans="1:19" s="430" customFormat="1" ht="6" customHeight="1" x14ac:dyDescent="0.2">
      <c r="A28" s="403"/>
      <c r="B28" s="466"/>
      <c r="C28" s="413"/>
      <c r="D28" s="171"/>
      <c r="E28" s="636"/>
      <c r="F28" s="636"/>
      <c r="G28" s="636"/>
      <c r="H28" s="636"/>
      <c r="I28" s="636"/>
      <c r="J28" s="636"/>
      <c r="K28" s="636"/>
      <c r="L28" s="636"/>
      <c r="M28" s="636"/>
      <c r="N28" s="636"/>
      <c r="O28" s="636"/>
      <c r="P28" s="636"/>
      <c r="Q28" s="636"/>
      <c r="R28" s="571"/>
      <c r="S28" s="87"/>
    </row>
    <row r="29" spans="1:19" s="633" customFormat="1" ht="15.75" customHeight="1" x14ac:dyDescent="0.2">
      <c r="A29" s="632"/>
      <c r="B29" s="496"/>
      <c r="C29" s="1029" t="s">
        <v>302</v>
      </c>
      <c r="D29" s="217"/>
      <c r="E29" s="637"/>
      <c r="F29" s="638"/>
      <c r="G29" s="638"/>
      <c r="H29" s="638"/>
      <c r="I29" s="638"/>
      <c r="J29" s="638"/>
      <c r="K29" s="638"/>
      <c r="L29" s="638"/>
      <c r="M29" s="638"/>
      <c r="N29" s="638"/>
      <c r="O29" s="638"/>
      <c r="P29" s="638"/>
      <c r="Q29" s="638"/>
      <c r="R29" s="700"/>
      <c r="S29" s="391"/>
    </row>
    <row r="30" spans="1:19" s="430" customFormat="1" ht="11.25" customHeight="1" x14ac:dyDescent="0.2">
      <c r="A30" s="403"/>
      <c r="B30" s="466"/>
      <c r="C30" s="1030"/>
      <c r="D30" s="95" t="s">
        <v>151</v>
      </c>
      <c r="E30" s="635">
        <v>2.3053573854000002</v>
      </c>
      <c r="F30" s="635">
        <v>2.8493574175333336</v>
      </c>
      <c r="G30" s="635">
        <v>4.5561968316000003</v>
      </c>
      <c r="H30" s="635">
        <v>4.8641431524999996</v>
      </c>
      <c r="I30" s="635">
        <v>5.1962669334333329</v>
      </c>
      <c r="J30" s="635">
        <v>5.3152462129666667</v>
      </c>
      <c r="K30" s="635">
        <v>6.3718830043333332</v>
      </c>
      <c r="L30" s="635">
        <v>6.9984287021666667</v>
      </c>
      <c r="M30" s="635">
        <v>8.0734578841333331</v>
      </c>
      <c r="N30" s="635">
        <v>8.0995105781000003</v>
      </c>
      <c r="O30" s="635">
        <v>7.2359084557333331</v>
      </c>
      <c r="P30" s="635">
        <v>5.7840010344000001</v>
      </c>
      <c r="Q30" s="635">
        <v>4.6939847424333339</v>
      </c>
      <c r="R30" s="701"/>
      <c r="S30" s="87"/>
    </row>
    <row r="31" spans="1:19" s="430" customFormat="1" ht="12.75" customHeight="1" x14ac:dyDescent="0.2">
      <c r="A31" s="403"/>
      <c r="B31" s="466"/>
      <c r="C31" s="1030"/>
      <c r="D31" s="95" t="s">
        <v>458</v>
      </c>
      <c r="E31" s="635">
        <v>-20.117484865733335</v>
      </c>
      <c r="F31" s="635">
        <v>-16.9534847376</v>
      </c>
      <c r="G31" s="635">
        <v>-14.351692901599998</v>
      </c>
      <c r="H31" s="635">
        <v>-11.954813460666665</v>
      </c>
      <c r="I31" s="635">
        <v>-10.813997158200001</v>
      </c>
      <c r="J31" s="635">
        <v>-9.1051182060333335</v>
      </c>
      <c r="K31" s="635">
        <v>-7.3305611209666663</v>
      </c>
      <c r="L31" s="635">
        <v>-6.5854272534333331</v>
      </c>
      <c r="M31" s="635">
        <v>-6.1907028253999998</v>
      </c>
      <c r="N31" s="635">
        <v>-7.3955055757666663</v>
      </c>
      <c r="O31" s="635">
        <v>-8.232036410600001</v>
      </c>
      <c r="P31" s="635">
        <v>-9.2562206712333328</v>
      </c>
      <c r="Q31" s="635">
        <v>-7.488547431533334</v>
      </c>
      <c r="R31" s="701"/>
      <c r="S31" s="87"/>
    </row>
    <row r="32" spans="1:19" s="430" customFormat="1" ht="11.25" customHeight="1" x14ac:dyDescent="0.2">
      <c r="A32" s="403"/>
      <c r="B32" s="466"/>
      <c r="C32" s="1030"/>
      <c r="D32" s="95" t="s">
        <v>149</v>
      </c>
      <c r="E32" s="635">
        <v>2.4739454872333333</v>
      </c>
      <c r="F32" s="635">
        <v>2.4816706312000001</v>
      </c>
      <c r="G32" s="635">
        <v>2.9375475192000002</v>
      </c>
      <c r="H32" s="635">
        <v>3.3811910015666666</v>
      </c>
      <c r="I32" s="635">
        <v>4.060561703566667</v>
      </c>
      <c r="J32" s="635">
        <v>5.0606313502666671</v>
      </c>
      <c r="K32" s="635">
        <v>6.0559152439333337</v>
      </c>
      <c r="L32" s="635">
        <v>5.5463480924999997</v>
      </c>
      <c r="M32" s="635">
        <v>3.7128961571999994</v>
      </c>
      <c r="N32" s="635">
        <v>2.4984452811</v>
      </c>
      <c r="O32" s="635">
        <v>2.2225393294333333</v>
      </c>
      <c r="P32" s="635">
        <v>1.6979758217000003</v>
      </c>
      <c r="Q32" s="635">
        <v>1.6066378488666668</v>
      </c>
      <c r="R32" s="701"/>
      <c r="S32" s="87"/>
    </row>
    <row r="33" spans="1:19" s="430" customFormat="1" ht="12" customHeight="1" x14ac:dyDescent="0.2">
      <c r="A33" s="403"/>
      <c r="B33" s="466"/>
      <c r="C33" s="1030"/>
      <c r="D33" s="95" t="s">
        <v>152</v>
      </c>
      <c r="E33" s="635">
        <v>5.228178084333333</v>
      </c>
      <c r="F33" s="635">
        <v>6.0211151700000007</v>
      </c>
      <c r="G33" s="635">
        <v>5.1959042936666657</v>
      </c>
      <c r="H33" s="635">
        <v>4.5965489869999994</v>
      </c>
      <c r="I33" s="635">
        <v>3.7730347263333326</v>
      </c>
      <c r="J33" s="635">
        <v>3.4518464650000005</v>
      </c>
      <c r="K33" s="635">
        <v>4.3143375353333333</v>
      </c>
      <c r="L33" s="635">
        <v>5.6232483246666662</v>
      </c>
      <c r="M33" s="635">
        <v>7.4513659693333336</v>
      </c>
      <c r="N33" s="635">
        <v>9.7571002743333324</v>
      </c>
      <c r="O33" s="635">
        <v>11.635130607666667</v>
      </c>
      <c r="P33" s="635">
        <v>12.089338260333333</v>
      </c>
      <c r="Q33" s="635">
        <v>10.951778582999999</v>
      </c>
      <c r="R33" s="701"/>
      <c r="S33" s="87"/>
    </row>
    <row r="34" spans="1:19" s="633" customFormat="1" ht="21" customHeight="1" x14ac:dyDescent="0.2">
      <c r="A34" s="632"/>
      <c r="B34" s="496"/>
      <c r="C34" s="1704" t="s">
        <v>301</v>
      </c>
      <c r="D34" s="1704"/>
      <c r="E34" s="639">
        <v>-3.3476755004570311</v>
      </c>
      <c r="F34" s="639">
        <v>-6.0651560548957661</v>
      </c>
      <c r="G34" s="639">
        <v>-8.5326332966785703</v>
      </c>
      <c r="H34" s="639">
        <v>-11.494659011243739</v>
      </c>
      <c r="I34" s="639">
        <v>-14.494213061404613</v>
      </c>
      <c r="J34" s="639">
        <v>-17.167523022247568</v>
      </c>
      <c r="K34" s="639">
        <v>-18.576269416660555</v>
      </c>
      <c r="L34" s="639">
        <v>-16.94964780141893</v>
      </c>
      <c r="M34" s="639">
        <v>-13.71552288849785</v>
      </c>
      <c r="N34" s="639">
        <v>-12.473269067316814</v>
      </c>
      <c r="O34" s="639">
        <v>-12.549193567755802</v>
      </c>
      <c r="P34" s="639">
        <v>-13.276923198037137</v>
      </c>
      <c r="Q34" s="639">
        <v>-12.799010947487282</v>
      </c>
      <c r="R34" s="700"/>
      <c r="S34" s="391"/>
    </row>
    <row r="35" spans="1:19" s="644" customFormat="1" ht="16.5" customHeight="1" x14ac:dyDescent="0.2">
      <c r="A35" s="640"/>
      <c r="B35" s="641"/>
      <c r="C35" s="353" t="s">
        <v>332</v>
      </c>
      <c r="D35" s="642"/>
      <c r="E35" s="643">
        <v>-6.1721253045424982</v>
      </c>
      <c r="F35" s="643">
        <v>-4.4160331312664205</v>
      </c>
      <c r="G35" s="643">
        <v>-3.3707490664370581</v>
      </c>
      <c r="H35" s="643">
        <v>-1.7710049745440923</v>
      </c>
      <c r="I35" s="643">
        <v>0.12620790901790321</v>
      </c>
      <c r="J35" s="643">
        <v>1.6792420811565016</v>
      </c>
      <c r="K35" s="643">
        <v>2.5322824173496365</v>
      </c>
      <c r="L35" s="643">
        <v>2.345814412637913</v>
      </c>
      <c r="M35" s="643">
        <v>1.5256145578191604</v>
      </c>
      <c r="N35" s="643">
        <v>2.0599032732916998</v>
      </c>
      <c r="O35" s="643">
        <v>2.2513711922046085</v>
      </c>
      <c r="P35" s="643">
        <v>2.2528989451332122</v>
      </c>
      <c r="Q35" s="643">
        <v>1.3373374465031311</v>
      </c>
      <c r="R35" s="702"/>
      <c r="S35" s="392"/>
    </row>
    <row r="36" spans="1:19" s="430" customFormat="1" ht="10.5" customHeight="1" x14ac:dyDescent="0.2">
      <c r="A36" s="403"/>
      <c r="B36" s="466"/>
      <c r="C36" s="645"/>
      <c r="D36" s="171"/>
      <c r="E36" s="646"/>
      <c r="F36" s="646"/>
      <c r="G36" s="646"/>
      <c r="H36" s="646"/>
      <c r="I36" s="646"/>
      <c r="J36" s="646"/>
      <c r="K36" s="646"/>
      <c r="L36" s="646"/>
      <c r="M36" s="646"/>
      <c r="N36" s="646"/>
      <c r="O36" s="646"/>
      <c r="P36" s="646"/>
      <c r="Q36" s="646"/>
      <c r="R36" s="701"/>
      <c r="S36" s="87"/>
    </row>
    <row r="37" spans="1:19" s="430" customFormat="1" ht="10.5" customHeight="1" x14ac:dyDescent="0.2">
      <c r="A37" s="403"/>
      <c r="B37" s="466"/>
      <c r="C37" s="645"/>
      <c r="D37" s="171"/>
      <c r="E37" s="646"/>
      <c r="F37" s="646"/>
      <c r="G37" s="646"/>
      <c r="H37" s="646"/>
      <c r="I37" s="646"/>
      <c r="J37" s="646"/>
      <c r="K37" s="646"/>
      <c r="L37" s="646"/>
      <c r="M37" s="646"/>
      <c r="N37" s="646"/>
      <c r="O37" s="646"/>
      <c r="P37" s="646"/>
      <c r="Q37" s="646"/>
      <c r="R37" s="701"/>
      <c r="S37" s="87"/>
    </row>
    <row r="38" spans="1:19" s="430" customFormat="1" ht="10.5" customHeight="1" x14ac:dyDescent="0.2">
      <c r="A38" s="403"/>
      <c r="B38" s="466"/>
      <c r="C38" s="645"/>
      <c r="D38" s="171"/>
      <c r="E38" s="646"/>
      <c r="F38" s="646"/>
      <c r="G38" s="646"/>
      <c r="H38" s="646"/>
      <c r="I38" s="646"/>
      <c r="J38" s="646"/>
      <c r="K38" s="646"/>
      <c r="L38" s="646"/>
      <c r="M38" s="646"/>
      <c r="N38" s="646"/>
      <c r="O38" s="646"/>
      <c r="P38" s="646"/>
      <c r="Q38" s="646"/>
      <c r="R38" s="701"/>
      <c r="S38" s="87"/>
    </row>
    <row r="39" spans="1:19" s="430" customFormat="1" ht="10.5" customHeight="1" x14ac:dyDescent="0.2">
      <c r="A39" s="403"/>
      <c r="B39" s="466"/>
      <c r="C39" s="645"/>
      <c r="D39" s="171"/>
      <c r="E39" s="646"/>
      <c r="F39" s="646"/>
      <c r="G39" s="646"/>
      <c r="H39" s="646"/>
      <c r="I39" s="646"/>
      <c r="J39" s="646"/>
      <c r="K39" s="646"/>
      <c r="L39" s="646"/>
      <c r="M39" s="646"/>
      <c r="N39" s="646"/>
      <c r="O39" s="646"/>
      <c r="P39" s="646"/>
      <c r="Q39" s="646"/>
      <c r="R39" s="701"/>
      <c r="S39" s="87"/>
    </row>
    <row r="40" spans="1:19" s="430" customFormat="1" ht="10.5" customHeight="1" x14ac:dyDescent="0.2">
      <c r="A40" s="403"/>
      <c r="B40" s="466"/>
      <c r="C40" s="645"/>
      <c r="D40" s="171"/>
      <c r="E40" s="646"/>
      <c r="F40" s="646"/>
      <c r="G40" s="646"/>
      <c r="H40" s="646"/>
      <c r="I40" s="646"/>
      <c r="J40" s="646"/>
      <c r="K40" s="646"/>
      <c r="L40" s="646"/>
      <c r="M40" s="646"/>
      <c r="N40" s="646"/>
      <c r="O40" s="646"/>
      <c r="P40" s="646"/>
      <c r="Q40" s="646"/>
      <c r="R40" s="701"/>
      <c r="S40" s="87"/>
    </row>
    <row r="41" spans="1:19" s="430" customFormat="1" ht="10.5" customHeight="1" x14ac:dyDescent="0.2">
      <c r="A41" s="403"/>
      <c r="B41" s="466"/>
      <c r="C41" s="645"/>
      <c r="D41" s="171"/>
      <c r="E41" s="646"/>
      <c r="F41" s="646"/>
      <c r="G41" s="646"/>
      <c r="H41" s="646"/>
      <c r="I41" s="646"/>
      <c r="J41" s="646"/>
      <c r="K41" s="646"/>
      <c r="L41" s="646"/>
      <c r="M41" s="646"/>
      <c r="N41" s="646"/>
      <c r="O41" s="646"/>
      <c r="P41" s="646"/>
      <c r="Q41" s="646"/>
      <c r="R41" s="701"/>
      <c r="S41" s="87"/>
    </row>
    <row r="42" spans="1:19" s="430" customFormat="1" ht="10.5" customHeight="1" x14ac:dyDescent="0.2">
      <c r="A42" s="403"/>
      <c r="B42" s="466"/>
      <c r="C42" s="645"/>
      <c r="D42" s="171"/>
      <c r="E42" s="646"/>
      <c r="F42" s="646"/>
      <c r="G42" s="646"/>
      <c r="H42" s="646"/>
      <c r="I42" s="646"/>
      <c r="J42" s="646"/>
      <c r="K42" s="646"/>
      <c r="L42" s="646"/>
      <c r="M42" s="646"/>
      <c r="N42" s="646"/>
      <c r="O42" s="646"/>
      <c r="P42" s="646"/>
      <c r="Q42" s="646"/>
      <c r="R42" s="701"/>
      <c r="S42" s="87"/>
    </row>
    <row r="43" spans="1:19" s="430" customFormat="1" ht="10.5" customHeight="1" x14ac:dyDescent="0.2">
      <c r="A43" s="403"/>
      <c r="B43" s="466"/>
      <c r="C43" s="645"/>
      <c r="D43" s="171"/>
      <c r="E43" s="646"/>
      <c r="F43" s="646"/>
      <c r="G43" s="646"/>
      <c r="H43" s="646"/>
      <c r="I43" s="646"/>
      <c r="J43" s="646"/>
      <c r="K43" s="646"/>
      <c r="L43" s="646"/>
      <c r="M43" s="646"/>
      <c r="N43" s="646"/>
      <c r="O43" s="646"/>
      <c r="P43" s="646"/>
      <c r="Q43" s="646"/>
      <c r="R43" s="701"/>
      <c r="S43" s="87"/>
    </row>
    <row r="44" spans="1:19" s="430" customFormat="1" ht="10.5" customHeight="1" x14ac:dyDescent="0.2">
      <c r="A44" s="403"/>
      <c r="B44" s="466"/>
      <c r="C44" s="645"/>
      <c r="D44" s="171"/>
      <c r="E44" s="646"/>
      <c r="F44" s="646"/>
      <c r="G44" s="646"/>
      <c r="H44" s="646"/>
      <c r="I44" s="646"/>
      <c r="J44" s="646"/>
      <c r="K44" s="646"/>
      <c r="L44" s="646"/>
      <c r="M44" s="646"/>
      <c r="N44" s="646"/>
      <c r="O44" s="646"/>
      <c r="P44" s="646"/>
      <c r="Q44" s="646"/>
      <c r="R44" s="701"/>
      <c r="S44" s="87"/>
    </row>
    <row r="45" spans="1:19" s="430" customFormat="1" ht="10.5" customHeight="1" x14ac:dyDescent="0.2">
      <c r="A45" s="403"/>
      <c r="B45" s="466"/>
      <c r="C45" s="645"/>
      <c r="D45" s="171"/>
      <c r="E45" s="646"/>
      <c r="F45" s="646"/>
      <c r="G45" s="646"/>
      <c r="H45" s="646"/>
      <c r="I45" s="646"/>
      <c r="J45" s="646"/>
      <c r="K45" s="646"/>
      <c r="L45" s="646"/>
      <c r="M45" s="646"/>
      <c r="N45" s="646"/>
      <c r="O45" s="646"/>
      <c r="P45" s="646"/>
      <c r="Q45" s="646"/>
      <c r="R45" s="701"/>
      <c r="S45" s="87"/>
    </row>
    <row r="46" spans="1:19" s="430" customFormat="1" ht="10.5" customHeight="1" x14ac:dyDescent="0.2">
      <c r="A46" s="403"/>
      <c r="B46" s="466"/>
      <c r="C46" s="645"/>
      <c r="D46" s="171"/>
      <c r="E46" s="646"/>
      <c r="F46" s="646"/>
      <c r="G46" s="646"/>
      <c r="H46" s="646"/>
      <c r="I46" s="646"/>
      <c r="J46" s="646"/>
      <c r="K46" s="646"/>
      <c r="L46" s="646"/>
      <c r="M46" s="646"/>
      <c r="N46" s="646"/>
      <c r="O46" s="646"/>
      <c r="P46" s="646"/>
      <c r="Q46" s="646"/>
      <c r="R46" s="701"/>
      <c r="S46" s="87"/>
    </row>
    <row r="47" spans="1:19" s="430" customFormat="1" ht="10.5" customHeight="1" x14ac:dyDescent="0.2">
      <c r="A47" s="403"/>
      <c r="B47" s="466"/>
      <c r="C47" s="645"/>
      <c r="D47" s="171"/>
      <c r="E47" s="646"/>
      <c r="F47" s="646"/>
      <c r="G47" s="646"/>
      <c r="H47" s="646"/>
      <c r="I47" s="646"/>
      <c r="J47" s="646"/>
      <c r="K47" s="646"/>
      <c r="L47" s="646"/>
      <c r="M47" s="646"/>
      <c r="N47" s="646"/>
      <c r="O47" s="646"/>
      <c r="P47" s="646"/>
      <c r="Q47" s="646"/>
      <c r="R47" s="701"/>
      <c r="S47" s="87"/>
    </row>
    <row r="48" spans="1:19" s="430" customFormat="1" ht="10.5" customHeight="1" x14ac:dyDescent="0.2">
      <c r="A48" s="403"/>
      <c r="B48" s="466"/>
      <c r="C48" s="645"/>
      <c r="D48" s="171"/>
      <c r="E48" s="646"/>
      <c r="F48" s="646"/>
      <c r="G48" s="646"/>
      <c r="H48" s="646"/>
      <c r="I48" s="646"/>
      <c r="J48" s="646"/>
      <c r="K48" s="646"/>
      <c r="L48" s="646"/>
      <c r="M48" s="646"/>
      <c r="N48" s="646"/>
      <c r="O48" s="646"/>
      <c r="P48" s="646"/>
      <c r="Q48" s="646"/>
      <c r="R48" s="701"/>
      <c r="S48" s="87"/>
    </row>
    <row r="49" spans="1:19" s="633" customFormat="1" ht="15.75" customHeight="1" x14ac:dyDescent="0.2">
      <c r="A49" s="632"/>
      <c r="B49" s="496"/>
      <c r="C49" s="1029" t="s">
        <v>153</v>
      </c>
      <c r="D49" s="217"/>
      <c r="E49" s="637"/>
      <c r="F49" s="638"/>
      <c r="G49" s="638"/>
      <c r="H49" s="638"/>
      <c r="I49" s="638"/>
      <c r="J49" s="638"/>
      <c r="K49" s="638"/>
      <c r="L49" s="638"/>
      <c r="M49" s="638"/>
      <c r="N49" s="638"/>
      <c r="O49" s="638"/>
      <c r="P49" s="638"/>
      <c r="Q49" s="638"/>
      <c r="R49" s="700"/>
      <c r="S49" s="391"/>
    </row>
    <row r="50" spans="1:19" s="633" customFormat="1" ht="15.75" customHeight="1" x14ac:dyDescent="0.2">
      <c r="A50" s="632"/>
      <c r="B50" s="496"/>
      <c r="C50" s="647"/>
      <c r="D50" s="243" t="s">
        <v>300</v>
      </c>
      <c r="E50" s="643">
        <f>'11desemprego_IEFP'!E16/1000</f>
        <v>494.73</v>
      </c>
      <c r="F50" s="643">
        <f>'11desemprego_IEFP'!F16/1000</f>
        <v>487.62900000000002</v>
      </c>
      <c r="G50" s="643">
        <f>'11desemprego_IEFP'!G16/1000</f>
        <v>471.47399999999999</v>
      </c>
      <c r="H50" s="643">
        <f>'11desemprego_IEFP'!H16/1000</f>
        <v>450.96100000000001</v>
      </c>
      <c r="I50" s="643">
        <f>'11desemprego_IEFP'!I16/1000</f>
        <v>432.274</v>
      </c>
      <c r="J50" s="643">
        <f>'11desemprego_IEFP'!J16/1000</f>
        <v>418.18900000000002</v>
      </c>
      <c r="K50" s="643">
        <f>'11desemprego_IEFP'!K16/1000</f>
        <v>416.27499999999998</v>
      </c>
      <c r="L50" s="643">
        <f>'11desemprego_IEFP'!L16/1000</f>
        <v>418.23500000000001</v>
      </c>
      <c r="M50" s="643">
        <f>'11desemprego_IEFP'!M16/1000</f>
        <v>410.81900000000002</v>
      </c>
      <c r="N50" s="643">
        <f>'11desemprego_IEFP'!N16/1000</f>
        <v>404.56400000000002</v>
      </c>
      <c r="O50" s="643">
        <f>'11desemprego_IEFP'!O16/1000</f>
        <v>404.625</v>
      </c>
      <c r="P50" s="643">
        <f>'11desemprego_IEFP'!P16/1000</f>
        <v>403.77100000000002</v>
      </c>
      <c r="Q50" s="643">
        <f>'11desemprego_IEFP'!Q16/1000</f>
        <v>415.53899999999999</v>
      </c>
      <c r="R50" s="700"/>
      <c r="S50" s="391"/>
    </row>
    <row r="51" spans="1:19" s="651" customFormat="1" ht="12" customHeight="1" x14ac:dyDescent="0.2">
      <c r="A51" s="648"/>
      <c r="B51" s="649"/>
      <c r="C51" s="650"/>
      <c r="D51" s="689" t="s">
        <v>237</v>
      </c>
      <c r="E51" s="635">
        <v>22.411999999999999</v>
      </c>
      <c r="F51" s="635">
        <v>21.803999999999998</v>
      </c>
      <c r="G51" s="635">
        <v>20.495999999999999</v>
      </c>
      <c r="H51" s="635">
        <v>18.724</v>
      </c>
      <c r="I51" s="635">
        <v>18.724</v>
      </c>
      <c r="J51" s="635">
        <v>16.57</v>
      </c>
      <c r="K51" s="635">
        <v>16.056999999999999</v>
      </c>
      <c r="L51" s="635">
        <v>15.147</v>
      </c>
      <c r="M51" s="635">
        <v>15.574</v>
      </c>
      <c r="N51" s="635">
        <v>15.989000000000001</v>
      </c>
      <c r="O51" s="635">
        <v>17.916</v>
      </c>
      <c r="P51" s="635">
        <v>18.248000000000001</v>
      </c>
      <c r="Q51" s="635" t="s">
        <v>385</v>
      </c>
      <c r="R51" s="703"/>
      <c r="S51" s="87"/>
    </row>
    <row r="52" spans="1:19" s="655" customFormat="1" ht="15" customHeight="1" x14ac:dyDescent="0.2">
      <c r="A52" s="652"/>
      <c r="B52" s="653"/>
      <c r="C52" s="654"/>
      <c r="D52" s="243" t="s">
        <v>298</v>
      </c>
      <c r="E52" s="643">
        <f>+'10desemprego_IEFP'!E8/1000</f>
        <v>59.506</v>
      </c>
      <c r="F52" s="643">
        <f>+'10desemprego_IEFP'!F8/1000</f>
        <v>43.954000000000001</v>
      </c>
      <c r="G52" s="643">
        <f>+'10desemprego_IEFP'!G8/1000</f>
        <v>50.847999999999999</v>
      </c>
      <c r="H52" s="643">
        <f>+'10desemprego_IEFP'!H8/1000</f>
        <v>37.706000000000003</v>
      </c>
      <c r="I52" s="643">
        <f>+'10desemprego_IEFP'!I8/1000</f>
        <v>43.573</v>
      </c>
      <c r="J52" s="643">
        <f>+'10desemprego_IEFP'!J8/1000</f>
        <v>41.206000000000003</v>
      </c>
      <c r="K52" s="643">
        <f>+'10desemprego_IEFP'!K8/1000</f>
        <v>43.354999999999997</v>
      </c>
      <c r="L52" s="643">
        <f>+'10desemprego_IEFP'!L8/1000</f>
        <v>42.595999999999997</v>
      </c>
      <c r="M52" s="643">
        <f>+'10desemprego_IEFP'!M8/1000</f>
        <v>58.887</v>
      </c>
      <c r="N52" s="643">
        <f>+'10desemprego_IEFP'!N8/1000</f>
        <v>53.715000000000003</v>
      </c>
      <c r="O52" s="643">
        <f>+'10desemprego_IEFP'!O8/1000</f>
        <v>56.884</v>
      </c>
      <c r="P52" s="643">
        <f>+'10desemprego_IEFP'!P8/1000</f>
        <v>40.939</v>
      </c>
      <c r="Q52" s="643">
        <f>+'10desemprego_IEFP'!Q8/1000</f>
        <v>55.454999999999998</v>
      </c>
      <c r="R52" s="704"/>
      <c r="S52" s="391"/>
    </row>
    <row r="53" spans="1:19" s="430" customFormat="1" ht="11.25" customHeight="1" x14ac:dyDescent="0.2">
      <c r="A53" s="403"/>
      <c r="B53" s="466"/>
      <c r="C53" s="645"/>
      <c r="D53" s="689" t="s">
        <v>238</v>
      </c>
      <c r="E53" s="635">
        <v>-8.3592570918162963</v>
      </c>
      <c r="F53" s="635">
        <v>-18.045196897374694</v>
      </c>
      <c r="G53" s="635">
        <v>-4.8930121203052508</v>
      </c>
      <c r="H53" s="635">
        <v>-24.792564225307167</v>
      </c>
      <c r="I53" s="635">
        <v>-12.864456265248169</v>
      </c>
      <c r="J53" s="635">
        <v>-16.748828188136411</v>
      </c>
      <c r="K53" s="635">
        <v>-8.2822085889570634</v>
      </c>
      <c r="L53" s="635">
        <v>-15.437147621694603</v>
      </c>
      <c r="M53" s="635">
        <v>-10.03300027500228</v>
      </c>
      <c r="N53" s="635">
        <v>-7.8471066582030851</v>
      </c>
      <c r="O53" s="635">
        <v>-2.3316506988084185</v>
      </c>
      <c r="P53" s="635">
        <v>-11.064042405283271</v>
      </c>
      <c r="Q53" s="635">
        <f>+(Q52/E52-1)*100</f>
        <v>-6.8077168688871703</v>
      </c>
      <c r="R53" s="701"/>
      <c r="S53" s="87"/>
    </row>
    <row r="54" spans="1:19" s="633" customFormat="1" ht="15.75" customHeight="1" x14ac:dyDescent="0.2">
      <c r="A54" s="632"/>
      <c r="B54" s="496"/>
      <c r="C54" s="1029" t="s">
        <v>299</v>
      </c>
      <c r="D54" s="217"/>
      <c r="E54" s="643">
        <f>+'10desemprego_IEFP'!E31/1000</f>
        <v>11.226000000000001</v>
      </c>
      <c r="F54" s="643">
        <f>+'10desemprego_IEFP'!F31/1000</f>
        <v>14.064</v>
      </c>
      <c r="G54" s="643">
        <f>+'10desemprego_IEFP'!G31/1000</f>
        <v>15.891999999999999</v>
      </c>
      <c r="H54" s="643">
        <f>+'10desemprego_IEFP'!H31/1000</f>
        <v>10.977</v>
      </c>
      <c r="I54" s="643">
        <f>+'10desemprego_IEFP'!I31/1000</f>
        <v>17.074000000000002</v>
      </c>
      <c r="J54" s="643">
        <f>+'10desemprego_IEFP'!J31/1000</f>
        <v>13.68</v>
      </c>
      <c r="K54" s="643">
        <f>+'10desemprego_IEFP'!K31/1000</f>
        <v>11.481999999999999</v>
      </c>
      <c r="L54" s="643">
        <f>+'10desemprego_IEFP'!L31/1000</f>
        <v>10.444000000000001</v>
      </c>
      <c r="M54" s="643">
        <f>+'10desemprego_IEFP'!M31/1000</f>
        <v>11.987</v>
      </c>
      <c r="N54" s="643">
        <f>+'10desemprego_IEFP'!N31/1000</f>
        <v>15.068</v>
      </c>
      <c r="O54" s="643">
        <f>+'10desemprego_IEFP'!O31/1000</f>
        <v>10.233000000000001</v>
      </c>
      <c r="P54" s="643">
        <f>+'10desemprego_IEFP'!P31/1000</f>
        <v>6.984</v>
      </c>
      <c r="Q54" s="643">
        <f>+'10desemprego_IEFP'!Q31/1000</f>
        <v>13.298</v>
      </c>
      <c r="R54" s="700"/>
      <c r="S54" s="391"/>
    </row>
    <row r="55" spans="1:19" s="430" customFormat="1" ht="9.75" customHeight="1" x14ac:dyDescent="0.2">
      <c r="A55" s="612"/>
      <c r="B55" s="656"/>
      <c r="C55" s="657"/>
      <c r="D55" s="689" t="s">
        <v>154</v>
      </c>
      <c r="E55" s="635">
        <v>-27.848833472588208</v>
      </c>
      <c r="F55" s="635">
        <v>-9.9442914772363444</v>
      </c>
      <c r="G55" s="635">
        <v>-2.7060119995102272</v>
      </c>
      <c r="H55" s="635">
        <v>-22.973826398147491</v>
      </c>
      <c r="I55" s="635">
        <v>1.197249881460416</v>
      </c>
      <c r="J55" s="635">
        <v>-15.939535455327524</v>
      </c>
      <c r="K55" s="635">
        <v>-3.9163179916318014</v>
      </c>
      <c r="L55" s="635">
        <v>8.8710518086104528</v>
      </c>
      <c r="M55" s="635">
        <v>7.4296468901236867</v>
      </c>
      <c r="N55" s="635">
        <v>59.534145050291151</v>
      </c>
      <c r="O55" s="635">
        <v>22.933685728015398</v>
      </c>
      <c r="P55" s="635">
        <v>17.063359034529</v>
      </c>
      <c r="Q55" s="635">
        <f>+(Q54/E54-1)*100</f>
        <v>18.457153037591301</v>
      </c>
      <c r="R55" s="701"/>
      <c r="S55" s="87"/>
    </row>
    <row r="56" spans="1:19" s="633" customFormat="1" ht="15.75" customHeight="1" x14ac:dyDescent="0.2">
      <c r="A56" s="632"/>
      <c r="B56" s="496"/>
      <c r="C56" s="1704" t="s">
        <v>331</v>
      </c>
      <c r="D56" s="1704"/>
      <c r="E56" s="643">
        <v>221.23400000000001</v>
      </c>
      <c r="F56" s="643">
        <v>217.255</v>
      </c>
      <c r="G56" s="643">
        <v>210.285</v>
      </c>
      <c r="H56" s="643">
        <v>211.43100000000001</v>
      </c>
      <c r="I56" s="643">
        <v>200.786</v>
      </c>
      <c r="J56" s="643">
        <v>191.30699999999999</v>
      </c>
      <c r="K56" s="643">
        <v>189.06899999999999</v>
      </c>
      <c r="L56" s="643">
        <v>185.47300000000001</v>
      </c>
      <c r="M56" s="643">
        <v>188.96899999999999</v>
      </c>
      <c r="N56" s="643">
        <v>180.16399999999999</v>
      </c>
      <c r="O56" s="643">
        <v>182.46799999999999</v>
      </c>
      <c r="P56" s="643">
        <v>185.28399999999999</v>
      </c>
      <c r="Q56" s="643">
        <v>192.33099999999999</v>
      </c>
      <c r="R56" s="701"/>
      <c r="S56" s="391"/>
    </row>
    <row r="57" spans="1:19" s="430" customFormat="1" ht="10.5" customHeight="1" x14ac:dyDescent="0.2">
      <c r="A57" s="403"/>
      <c r="B57" s="466"/>
      <c r="C57" s="658"/>
      <c r="D57" s="658"/>
      <c r="E57" s="659"/>
      <c r="F57" s="660"/>
      <c r="G57" s="660"/>
      <c r="H57" s="660"/>
      <c r="I57" s="660"/>
      <c r="J57" s="660"/>
      <c r="K57" s="660"/>
      <c r="L57" s="660"/>
      <c r="M57" s="660"/>
      <c r="N57" s="660"/>
      <c r="O57" s="660"/>
      <c r="P57" s="660"/>
      <c r="Q57" s="660"/>
      <c r="R57" s="701"/>
      <c r="S57" s="87"/>
    </row>
    <row r="58" spans="1:19" s="430" customFormat="1" ht="10.5" customHeight="1" x14ac:dyDescent="0.2">
      <c r="A58" s="403"/>
      <c r="B58" s="466"/>
      <c r="C58" s="645"/>
      <c r="D58" s="171"/>
      <c r="E58" s="636"/>
      <c r="F58" s="636"/>
      <c r="G58" s="636"/>
      <c r="H58" s="636"/>
      <c r="I58" s="636"/>
      <c r="J58" s="636"/>
      <c r="K58" s="636"/>
      <c r="L58" s="636"/>
      <c r="M58" s="636"/>
      <c r="N58" s="636"/>
      <c r="O58" s="636"/>
      <c r="P58" s="636"/>
      <c r="Q58" s="636"/>
      <c r="R58" s="701"/>
      <c r="S58" s="87"/>
    </row>
    <row r="59" spans="1:19" s="430" customFormat="1" ht="10.5" customHeight="1" x14ac:dyDescent="0.2">
      <c r="A59" s="403"/>
      <c r="B59" s="466"/>
      <c r="C59" s="645"/>
      <c r="D59" s="171"/>
      <c r="E59" s="646"/>
      <c r="F59" s="646"/>
      <c r="G59" s="646"/>
      <c r="H59" s="646"/>
      <c r="I59" s="646"/>
      <c r="J59" s="646"/>
      <c r="K59" s="646"/>
      <c r="L59" s="646"/>
      <c r="M59" s="646"/>
      <c r="N59" s="646"/>
      <c r="O59" s="646"/>
      <c r="P59" s="646"/>
      <c r="Q59" s="646"/>
      <c r="R59" s="701"/>
      <c r="S59" s="87"/>
    </row>
    <row r="60" spans="1:19" s="430" customFormat="1" ht="10.5" customHeight="1" x14ac:dyDescent="0.2">
      <c r="A60" s="403"/>
      <c r="B60" s="466"/>
      <c r="C60" s="645"/>
      <c r="D60" s="171"/>
      <c r="E60" s="646"/>
      <c r="F60" s="646"/>
      <c r="G60" s="646"/>
      <c r="H60" s="646"/>
      <c r="I60" s="646"/>
      <c r="J60" s="646"/>
      <c r="K60" s="646"/>
      <c r="L60" s="646"/>
      <c r="M60" s="646"/>
      <c r="N60" s="646"/>
      <c r="O60" s="646"/>
      <c r="P60" s="646"/>
      <c r="Q60" s="646"/>
      <c r="R60" s="701"/>
      <c r="S60" s="87"/>
    </row>
    <row r="61" spans="1:19" s="430" customFormat="1" ht="10.5" customHeight="1" x14ac:dyDescent="0.2">
      <c r="A61" s="403"/>
      <c r="B61" s="466"/>
      <c r="C61" s="645"/>
      <c r="D61" s="171"/>
      <c r="E61" s="646"/>
      <c r="F61" s="646"/>
      <c r="G61" s="646"/>
      <c r="H61" s="646"/>
      <c r="I61" s="646"/>
      <c r="J61" s="646"/>
      <c r="K61" s="646"/>
      <c r="L61" s="646"/>
      <c r="M61" s="646"/>
      <c r="N61" s="646"/>
      <c r="O61" s="646"/>
      <c r="P61" s="646"/>
      <c r="Q61" s="646"/>
      <c r="R61" s="701"/>
      <c r="S61" s="87"/>
    </row>
    <row r="62" spans="1:19" s="430" customFormat="1" ht="10.5" customHeight="1" x14ac:dyDescent="0.2">
      <c r="A62" s="403"/>
      <c r="B62" s="466"/>
      <c r="C62" s="645"/>
      <c r="D62" s="171"/>
      <c r="E62" s="646"/>
      <c r="F62" s="646"/>
      <c r="G62" s="646"/>
      <c r="H62" s="646"/>
      <c r="I62" s="646"/>
      <c r="J62" s="646"/>
      <c r="K62" s="646"/>
      <c r="L62" s="646"/>
      <c r="M62" s="646"/>
      <c r="N62" s="646"/>
      <c r="O62" s="646"/>
      <c r="P62" s="646"/>
      <c r="Q62" s="646"/>
      <c r="R62" s="701"/>
      <c r="S62" s="87"/>
    </row>
    <row r="63" spans="1:19" s="430" customFormat="1" ht="10.5" customHeight="1" x14ac:dyDescent="0.2">
      <c r="A63" s="403"/>
      <c r="B63" s="466"/>
      <c r="C63" s="645"/>
      <c r="D63" s="171"/>
      <c r="E63" s="646"/>
      <c r="F63" s="646"/>
      <c r="G63" s="646"/>
      <c r="H63" s="646"/>
      <c r="I63" s="646"/>
      <c r="J63" s="646"/>
      <c r="K63" s="646"/>
      <c r="L63" s="646"/>
      <c r="M63" s="646"/>
      <c r="N63" s="646"/>
      <c r="O63" s="646"/>
      <c r="P63" s="646"/>
      <c r="Q63" s="646"/>
      <c r="R63" s="701"/>
      <c r="S63" s="87"/>
    </row>
    <row r="64" spans="1:19" s="430" customFormat="1" ht="10.5" customHeight="1" x14ac:dyDescent="0.2">
      <c r="A64" s="403"/>
      <c r="B64" s="466"/>
      <c r="C64" s="645"/>
      <c r="D64" s="171"/>
      <c r="E64" s="646"/>
      <c r="F64" s="646"/>
      <c r="G64" s="646"/>
      <c r="H64" s="646"/>
      <c r="I64" s="646"/>
      <c r="J64" s="646"/>
      <c r="K64" s="646"/>
      <c r="L64" s="646"/>
      <c r="M64" s="646"/>
      <c r="N64" s="646"/>
      <c r="O64" s="646"/>
      <c r="P64" s="646"/>
      <c r="Q64" s="646"/>
      <c r="R64" s="701"/>
      <c r="S64" s="87"/>
    </row>
    <row r="65" spans="1:19" s="430" customFormat="1" ht="10.5" customHeight="1" x14ac:dyDescent="0.2">
      <c r="A65" s="403"/>
      <c r="B65" s="466"/>
      <c r="C65" s="645"/>
      <c r="D65" s="171"/>
      <c r="E65" s="646"/>
      <c r="F65" s="646"/>
      <c r="G65" s="646"/>
      <c r="H65" s="646"/>
      <c r="I65" s="646"/>
      <c r="J65" s="646"/>
      <c r="K65" s="646"/>
      <c r="L65" s="646"/>
      <c r="M65" s="646"/>
      <c r="N65" s="646"/>
      <c r="O65" s="646"/>
      <c r="P65" s="646"/>
      <c r="Q65" s="646"/>
      <c r="R65" s="701"/>
      <c r="S65" s="87"/>
    </row>
    <row r="66" spans="1:19" s="430" customFormat="1" ht="10.5" customHeight="1" x14ac:dyDescent="0.2">
      <c r="A66" s="403"/>
      <c r="B66" s="466"/>
      <c r="C66" s="645"/>
      <c r="D66" s="171"/>
      <c r="E66" s="646"/>
      <c r="F66" s="646"/>
      <c r="G66" s="646"/>
      <c r="H66" s="646"/>
      <c r="I66" s="646"/>
      <c r="J66" s="646"/>
      <c r="K66" s="646"/>
      <c r="L66" s="646"/>
      <c r="M66" s="646"/>
      <c r="N66" s="646"/>
      <c r="O66" s="646"/>
      <c r="P66" s="646"/>
      <c r="Q66" s="646"/>
      <c r="R66" s="701"/>
      <c r="S66" s="87"/>
    </row>
    <row r="67" spans="1:19" s="430" customFormat="1" ht="10.5" customHeight="1" x14ac:dyDescent="0.2">
      <c r="A67" s="403"/>
      <c r="B67" s="466"/>
      <c r="C67" s="645"/>
      <c r="D67" s="171"/>
      <c r="E67" s="646"/>
      <c r="F67" s="646"/>
      <c r="G67" s="646"/>
      <c r="H67" s="646"/>
      <c r="I67" s="646"/>
      <c r="J67" s="646"/>
      <c r="K67" s="646"/>
      <c r="L67" s="646"/>
      <c r="M67" s="646"/>
      <c r="N67" s="646"/>
      <c r="O67" s="646"/>
      <c r="P67" s="646"/>
      <c r="Q67" s="646"/>
      <c r="R67" s="701"/>
      <c r="S67" s="87"/>
    </row>
    <row r="68" spans="1:19" s="430" customFormat="1" ht="10.5" customHeight="1" x14ac:dyDescent="0.2">
      <c r="A68" s="403"/>
      <c r="B68" s="466"/>
      <c r="C68" s="645"/>
      <c r="D68" s="171"/>
      <c r="E68" s="646"/>
      <c r="F68" s="646"/>
      <c r="G68" s="646"/>
      <c r="H68" s="646"/>
      <c r="I68" s="646"/>
      <c r="J68" s="646"/>
      <c r="K68" s="646"/>
      <c r="L68" s="646"/>
      <c r="M68" s="646"/>
      <c r="N68" s="646"/>
      <c r="O68" s="646"/>
      <c r="P68" s="646"/>
      <c r="Q68" s="646"/>
      <c r="R68" s="701"/>
      <c r="S68" s="87"/>
    </row>
    <row r="69" spans="1:19" s="430" customFormat="1" ht="10.5" customHeight="1" x14ac:dyDescent="0.2">
      <c r="A69" s="403"/>
      <c r="B69" s="466"/>
      <c r="C69" s="645"/>
      <c r="D69" s="171"/>
      <c r="E69" s="646"/>
      <c r="F69" s="646"/>
      <c r="G69" s="646"/>
      <c r="H69" s="646"/>
      <c r="I69" s="646"/>
      <c r="J69" s="646"/>
      <c r="K69" s="646"/>
      <c r="L69" s="646"/>
      <c r="M69" s="646"/>
      <c r="N69" s="646"/>
      <c r="O69" s="646"/>
      <c r="P69" s="646"/>
      <c r="Q69" s="646"/>
      <c r="R69" s="701"/>
      <c r="S69" s="87"/>
    </row>
    <row r="70" spans="1:19" s="430" customFormat="1" ht="17.25" customHeight="1" x14ac:dyDescent="0.2">
      <c r="A70" s="403"/>
      <c r="B70" s="466"/>
      <c r="C70" s="1699" t="s">
        <v>460</v>
      </c>
      <c r="D70" s="1699"/>
      <c r="E70" s="1699"/>
      <c r="F70" s="1699"/>
      <c r="G70" s="1699"/>
      <c r="H70" s="1699"/>
      <c r="I70" s="1699"/>
      <c r="J70" s="1699"/>
      <c r="K70" s="1699"/>
      <c r="L70" s="1699"/>
      <c r="M70" s="1699"/>
      <c r="N70" s="1699"/>
      <c r="O70" s="1699"/>
      <c r="P70" s="1699"/>
      <c r="Q70" s="1699"/>
      <c r="R70" s="701"/>
      <c r="S70" s="87"/>
    </row>
    <row r="71" spans="1:19" s="736" customFormat="1" ht="11.25" customHeight="1" x14ac:dyDescent="0.2">
      <c r="A71" s="415"/>
      <c r="B71" s="567"/>
      <c r="C71" s="1701" t="s">
        <v>461</v>
      </c>
      <c r="D71" s="1701"/>
      <c r="E71" s="1701"/>
      <c r="F71" s="1701"/>
      <c r="G71" s="1701"/>
      <c r="H71" s="1701"/>
      <c r="I71" s="1701"/>
      <c r="J71" s="1700" t="s">
        <v>456</v>
      </c>
      <c r="K71" s="1700"/>
      <c r="L71" s="1700"/>
      <c r="M71" s="1700"/>
      <c r="N71" s="1705" t="s">
        <v>455</v>
      </c>
      <c r="O71" s="1705"/>
      <c r="P71" s="1705"/>
      <c r="Q71" s="1705"/>
      <c r="R71" s="1033"/>
      <c r="S71" s="1033"/>
    </row>
    <row r="72" spans="1:19" s="430" customFormat="1" ht="9.75" customHeight="1" x14ac:dyDescent="0.2">
      <c r="A72" s="403"/>
      <c r="B72" s="466"/>
      <c r="C72" s="1034" t="s">
        <v>558</v>
      </c>
      <c r="D72" s="1034"/>
      <c r="R72" s="701"/>
      <c r="S72" s="87"/>
    </row>
    <row r="73" spans="1:19" x14ac:dyDescent="0.2">
      <c r="A73" s="403"/>
      <c r="B73" s="661">
        <v>20</v>
      </c>
      <c r="C73" s="1664">
        <v>43132</v>
      </c>
      <c r="D73" s="1664"/>
      <c r="E73" s="626"/>
      <c r="F73" s="662"/>
      <c r="G73" s="662"/>
      <c r="H73" s="662"/>
      <c r="I73" s="662"/>
      <c r="J73" s="663"/>
      <c r="K73" s="663"/>
      <c r="L73" s="663"/>
      <c r="M73" s="663"/>
      <c r="N73" s="664"/>
      <c r="O73" s="664"/>
      <c r="P73" s="664"/>
      <c r="Q73" s="919"/>
      <c r="R73" s="705"/>
      <c r="S73" s="919"/>
    </row>
  </sheetData>
  <mergeCells count="10">
    <mergeCell ref="C34:D34"/>
    <mergeCell ref="C56:D56"/>
    <mergeCell ref="C70:Q70"/>
    <mergeCell ref="J71:M71"/>
    <mergeCell ref="N71:Q71"/>
    <mergeCell ref="C73:D73"/>
    <mergeCell ref="E1:Q1"/>
    <mergeCell ref="P3:Q3"/>
    <mergeCell ref="C71:I71"/>
    <mergeCell ref="E6:P6"/>
  </mergeCells>
  <conditionalFormatting sqref="E7:Q7">
    <cfRule type="cellIs" dxfId="5" priority="1" operator="equal">
      <formula>"jan."</formula>
    </cfRule>
  </conditionalFormatting>
  <hyperlinks>
    <hyperlink ref="N71" r:id="rId1"/>
  </hyperlinks>
  <printOptions horizontalCentered="1"/>
  <pageMargins left="0.15748031496062992" right="0.15748031496062992" top="0.19685039370078741" bottom="0.19685039370078741" header="0" footer="0"/>
  <pageSetup paperSize="9" orientation="portrait" r:id="rId2"/>
  <headerFooter alignWithMargins="0"/>
  <drawing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6"/>
  <dimension ref="A1:L62"/>
  <sheetViews>
    <sheetView zoomScaleNormal="100" workbookViewId="0"/>
  </sheetViews>
  <sheetFormatPr defaultRowHeight="12.75" x14ac:dyDescent="0.2"/>
  <cols>
    <col min="1" max="1" width="1" style="97" customWidth="1"/>
    <col min="2" max="2" width="2.5703125" style="97" customWidth="1"/>
    <col min="3" max="3" width="1" style="97" customWidth="1"/>
    <col min="4" max="4" width="13" style="97" customWidth="1"/>
    <col min="5" max="6" width="16" style="97" customWidth="1"/>
    <col min="7" max="9" width="15.7109375" style="97" customWidth="1"/>
    <col min="10" max="10" width="0.85546875" style="97" customWidth="1"/>
    <col min="11" max="11" width="2.5703125" style="97" customWidth="1"/>
    <col min="12" max="12" width="1" style="97" customWidth="1"/>
    <col min="13" max="16384" width="9.140625" style="97"/>
  </cols>
  <sheetData>
    <row r="1" spans="1:12" ht="13.5" customHeight="1" x14ac:dyDescent="0.2">
      <c r="A1" s="99"/>
      <c r="B1" s="805"/>
      <c r="C1" s="806" t="s">
        <v>388</v>
      </c>
      <c r="D1" s="807"/>
      <c r="E1" s="99"/>
      <c r="F1" s="99"/>
      <c r="G1" s="99"/>
      <c r="H1" s="99"/>
      <c r="I1" s="808"/>
      <c r="J1" s="99"/>
      <c r="K1" s="99"/>
      <c r="L1" s="96"/>
    </row>
    <row r="2" spans="1:12" ht="6" customHeight="1" x14ac:dyDescent="0.2">
      <c r="A2" s="337"/>
      <c r="B2" s="809"/>
      <c r="C2" s="810"/>
      <c r="D2" s="810"/>
      <c r="E2" s="811"/>
      <c r="F2" s="811"/>
      <c r="G2" s="811"/>
      <c r="H2" s="811"/>
      <c r="I2" s="812"/>
      <c r="J2" s="776"/>
      <c r="K2" s="336"/>
      <c r="L2" s="96"/>
    </row>
    <row r="3" spans="1:12" ht="6" customHeight="1" thickBot="1" x14ac:dyDescent="0.25">
      <c r="A3" s="337"/>
      <c r="B3" s="337"/>
      <c r="C3" s="99"/>
      <c r="D3" s="99"/>
      <c r="E3" s="99"/>
      <c r="F3" s="99"/>
      <c r="G3" s="99"/>
      <c r="H3" s="99"/>
      <c r="I3" s="99"/>
      <c r="J3" s="99"/>
      <c r="K3" s="338"/>
      <c r="L3" s="96"/>
    </row>
    <row r="4" spans="1:12" s="101" customFormat="1" ht="13.5" customHeight="1" thickBot="1" x14ac:dyDescent="0.25">
      <c r="A4" s="381"/>
      <c r="B4" s="337"/>
      <c r="C4" s="1710" t="s">
        <v>467</v>
      </c>
      <c r="D4" s="1711"/>
      <c r="E4" s="1711"/>
      <c r="F4" s="1711"/>
      <c r="G4" s="1711"/>
      <c r="H4" s="1711"/>
      <c r="I4" s="1711"/>
      <c r="J4" s="1712"/>
      <c r="K4" s="338"/>
      <c r="L4" s="100"/>
    </row>
    <row r="5" spans="1:12" ht="15.75" customHeight="1" x14ac:dyDescent="0.2">
      <c r="A5" s="337"/>
      <c r="B5" s="337"/>
      <c r="C5" s="813" t="s">
        <v>466</v>
      </c>
      <c r="D5" s="102"/>
      <c r="E5" s="102"/>
      <c r="F5" s="102"/>
      <c r="G5" s="102"/>
      <c r="H5" s="102"/>
      <c r="I5" s="102"/>
      <c r="J5" s="814"/>
      <c r="K5" s="338"/>
      <c r="L5" s="96"/>
    </row>
    <row r="6" spans="1:12" ht="12" customHeight="1" x14ac:dyDescent="0.2">
      <c r="A6" s="337"/>
      <c r="B6" s="337"/>
      <c r="C6" s="102"/>
      <c r="D6" s="102"/>
      <c r="E6" s="815"/>
      <c r="F6" s="815"/>
      <c r="G6" s="815"/>
      <c r="H6" s="815"/>
      <c r="I6" s="815"/>
      <c r="J6" s="816"/>
      <c r="K6" s="338"/>
      <c r="L6" s="96"/>
    </row>
    <row r="7" spans="1:12" ht="24" customHeight="1" x14ac:dyDescent="0.2">
      <c r="A7" s="337"/>
      <c r="B7" s="337"/>
      <c r="C7" s="1713" t="s">
        <v>584</v>
      </c>
      <c r="D7" s="1714"/>
      <c r="E7" s="804" t="s">
        <v>68</v>
      </c>
      <c r="F7" s="804" t="s">
        <v>389</v>
      </c>
      <c r="G7" s="103" t="s">
        <v>390</v>
      </c>
      <c r="H7" s="103" t="s">
        <v>391</v>
      </c>
      <c r="I7" s="103"/>
      <c r="J7" s="817"/>
      <c r="K7" s="339"/>
      <c r="L7" s="104"/>
    </row>
    <row r="8" spans="1:12" s="824" customFormat="1" ht="3" customHeight="1" x14ac:dyDescent="0.2">
      <c r="A8" s="818"/>
      <c r="B8" s="337"/>
      <c r="C8" s="105"/>
      <c r="D8" s="819"/>
      <c r="E8" s="820"/>
      <c r="F8" s="821"/>
      <c r="G8" s="819"/>
      <c r="H8" s="819"/>
      <c r="I8" s="819"/>
      <c r="J8" s="819"/>
      <c r="K8" s="822"/>
      <c r="L8" s="823"/>
    </row>
    <row r="9" spans="1:12" s="109" customFormat="1" ht="12.75" customHeight="1" x14ac:dyDescent="0.2">
      <c r="A9" s="382"/>
      <c r="B9" s="337"/>
      <c r="C9" s="107" t="s">
        <v>194</v>
      </c>
      <c r="D9" s="752" t="s">
        <v>194</v>
      </c>
      <c r="E9" s="773">
        <v>3.6</v>
      </c>
      <c r="F9" s="773">
        <v>6.6</v>
      </c>
      <c r="G9" s="773">
        <v>4</v>
      </c>
      <c r="H9" s="773">
        <v>3.1</v>
      </c>
      <c r="I9" s="108">
        <f>IFERROR(H9/G9,":")</f>
        <v>0.77500000000000002</v>
      </c>
      <c r="J9" s="825"/>
      <c r="K9" s="340"/>
      <c r="L9" s="106"/>
    </row>
    <row r="10" spans="1:12" ht="12.75" customHeight="1" x14ac:dyDescent="0.2">
      <c r="A10" s="337"/>
      <c r="B10" s="337"/>
      <c r="C10" s="107" t="s">
        <v>195</v>
      </c>
      <c r="D10" s="752" t="s">
        <v>195</v>
      </c>
      <c r="E10" s="773">
        <v>5.5</v>
      </c>
      <c r="F10" s="773">
        <v>9.4</v>
      </c>
      <c r="G10" s="773">
        <v>5.9</v>
      </c>
      <c r="H10" s="773">
        <v>5</v>
      </c>
      <c r="I10" s="108">
        <f t="shared" ref="I10:I39" si="0">IFERROR(H10/G10,":")</f>
        <v>0.84745762711864403</v>
      </c>
      <c r="J10" s="825"/>
      <c r="K10" s="341"/>
      <c r="L10" s="98"/>
    </row>
    <row r="11" spans="1:12" ht="12.75" customHeight="1" x14ac:dyDescent="0.2">
      <c r="A11" s="337"/>
      <c r="B11" s="337"/>
      <c r="C11" s="107" t="s">
        <v>196</v>
      </c>
      <c r="D11" s="752" t="s">
        <v>196</v>
      </c>
      <c r="E11" s="773">
        <v>6.6</v>
      </c>
      <c r="F11" s="773">
        <v>16.3</v>
      </c>
      <c r="G11" s="773">
        <v>6.8</v>
      </c>
      <c r="H11" s="773">
        <v>6.3</v>
      </c>
      <c r="I11" s="108">
        <f t="shared" si="0"/>
        <v>0.92647058823529416</v>
      </c>
      <c r="J11" s="825"/>
      <c r="K11" s="341"/>
      <c r="L11" s="98"/>
    </row>
    <row r="12" spans="1:12" ht="12.75" customHeight="1" x14ac:dyDescent="0.2">
      <c r="A12" s="337"/>
      <c r="B12" s="337"/>
      <c r="C12" s="107" t="s">
        <v>363</v>
      </c>
      <c r="D12" s="752" t="s">
        <v>363</v>
      </c>
      <c r="E12" s="773">
        <v>9.8000000000000007</v>
      </c>
      <c r="F12" s="773">
        <v>26.4</v>
      </c>
      <c r="G12" s="773">
        <v>9.9</v>
      </c>
      <c r="H12" s="773">
        <v>9.8000000000000007</v>
      </c>
      <c r="I12" s="108">
        <f t="shared" si="0"/>
        <v>0.98989898989898994</v>
      </c>
      <c r="J12" s="825"/>
      <c r="K12" s="341"/>
      <c r="L12" s="98"/>
    </row>
    <row r="13" spans="1:12" ht="12.75" customHeight="1" x14ac:dyDescent="0.2">
      <c r="A13" s="337"/>
      <c r="B13" s="337"/>
      <c r="C13" s="107"/>
      <c r="D13" s="752" t="s">
        <v>371</v>
      </c>
      <c r="E13" s="773">
        <v>9.8000000000000007</v>
      </c>
      <c r="F13" s="773">
        <v>24.5</v>
      </c>
      <c r="G13" s="773">
        <v>8.8000000000000007</v>
      </c>
      <c r="H13" s="773">
        <v>10.9</v>
      </c>
      <c r="I13" s="108">
        <f t="shared" si="0"/>
        <v>1.2386363636363635</v>
      </c>
      <c r="J13" s="825"/>
      <c r="K13" s="341"/>
      <c r="L13" s="98"/>
    </row>
    <row r="14" spans="1:12" ht="12.75" customHeight="1" x14ac:dyDescent="0.2">
      <c r="A14" s="337"/>
      <c r="B14" s="337"/>
      <c r="C14" s="107" t="s">
        <v>197</v>
      </c>
      <c r="D14" s="752" t="s">
        <v>197</v>
      </c>
      <c r="E14" s="773">
        <v>7.5</v>
      </c>
      <c r="F14" s="773">
        <v>17.100000000000001</v>
      </c>
      <c r="G14" s="773">
        <v>7.5</v>
      </c>
      <c r="H14" s="773">
        <v>7.4</v>
      </c>
      <c r="I14" s="108">
        <f t="shared" si="0"/>
        <v>0.98666666666666669</v>
      </c>
      <c r="J14" s="825"/>
      <c r="K14" s="341"/>
      <c r="L14" s="98"/>
    </row>
    <row r="15" spans="1:12" ht="12.75" customHeight="1" x14ac:dyDescent="0.2">
      <c r="A15" s="337"/>
      <c r="B15" s="337"/>
      <c r="C15" s="107" t="s">
        <v>364</v>
      </c>
      <c r="D15" s="752" t="s">
        <v>372</v>
      </c>
      <c r="E15" s="773">
        <v>5.9</v>
      </c>
      <c r="F15" s="773">
        <v>12.1</v>
      </c>
      <c r="G15" s="773">
        <v>5</v>
      </c>
      <c r="H15" s="773">
        <v>6.8</v>
      </c>
      <c r="I15" s="108">
        <f t="shared" si="0"/>
        <v>1.3599999999999999</v>
      </c>
      <c r="J15" s="825"/>
      <c r="K15" s="341"/>
      <c r="L15" s="98"/>
    </row>
    <row r="16" spans="1:12" ht="12.75" customHeight="1" x14ac:dyDescent="0.2">
      <c r="A16" s="337"/>
      <c r="B16" s="337"/>
      <c r="C16" s="107" t="s">
        <v>198</v>
      </c>
      <c r="D16" s="752" t="s">
        <v>198</v>
      </c>
      <c r="E16" s="773">
        <v>16.3</v>
      </c>
      <c r="F16" s="773">
        <v>36</v>
      </c>
      <c r="G16" s="773">
        <v>14.7</v>
      </c>
      <c r="H16" s="773">
        <v>18</v>
      </c>
      <c r="I16" s="108">
        <f t="shared" si="0"/>
        <v>1.2244897959183674</v>
      </c>
      <c r="J16" s="825"/>
      <c r="K16" s="341"/>
      <c r="L16" s="98"/>
    </row>
    <row r="17" spans="1:12" ht="12.75" customHeight="1" x14ac:dyDescent="0.2">
      <c r="A17" s="337"/>
      <c r="B17" s="337"/>
      <c r="C17" s="107" t="s">
        <v>365</v>
      </c>
      <c r="D17" s="752" t="s">
        <v>365</v>
      </c>
      <c r="E17" s="773">
        <v>5.5</v>
      </c>
      <c r="F17" s="773">
        <v>6.5</v>
      </c>
      <c r="G17" s="773">
        <v>5.4</v>
      </c>
      <c r="H17" s="773">
        <v>5.6</v>
      </c>
      <c r="I17" s="108">
        <f t="shared" si="0"/>
        <v>1.037037037037037</v>
      </c>
      <c r="J17" s="825"/>
      <c r="K17" s="341"/>
      <c r="L17" s="98"/>
    </row>
    <row r="18" spans="1:12" ht="12.75" customHeight="1" x14ac:dyDescent="0.2">
      <c r="A18" s="337"/>
      <c r="B18" s="337"/>
      <c r="C18" s="107" t="s">
        <v>199</v>
      </c>
      <c r="D18" s="752" t="s">
        <v>199</v>
      </c>
      <c r="E18" s="773">
        <v>8.5</v>
      </c>
      <c r="F18" s="773">
        <v>18.7</v>
      </c>
      <c r="G18" s="773">
        <v>8.5</v>
      </c>
      <c r="H18" s="773">
        <v>8.6</v>
      </c>
      <c r="I18" s="108">
        <f t="shared" si="0"/>
        <v>1.0117647058823529</v>
      </c>
      <c r="J18" s="825"/>
      <c r="K18" s="341"/>
      <c r="L18" s="98"/>
    </row>
    <row r="19" spans="1:12" ht="12.75" customHeight="1" x14ac:dyDescent="0.2">
      <c r="A19" s="337"/>
      <c r="B19" s="337"/>
      <c r="C19" s="107" t="s">
        <v>200</v>
      </c>
      <c r="D19" s="752" t="s">
        <v>200</v>
      </c>
      <c r="E19" s="773">
        <v>9</v>
      </c>
      <c r="F19" s="773">
        <v>21.7</v>
      </c>
      <c r="G19" s="773">
        <v>9.1</v>
      </c>
      <c r="H19" s="773">
        <v>8.8000000000000007</v>
      </c>
      <c r="I19" s="108">
        <f t="shared" si="0"/>
        <v>0.96703296703296715</v>
      </c>
      <c r="J19" s="825"/>
      <c r="K19" s="341"/>
      <c r="L19" s="98"/>
    </row>
    <row r="20" spans="1:12" s="111" customFormat="1" ht="12.75" customHeight="1" x14ac:dyDescent="0.2">
      <c r="A20" s="383"/>
      <c r="B20" s="337"/>
      <c r="C20" s="107" t="s">
        <v>347</v>
      </c>
      <c r="D20" s="752" t="s">
        <v>366</v>
      </c>
      <c r="E20" s="773">
        <v>23.1</v>
      </c>
      <c r="F20" s="773">
        <v>47.5</v>
      </c>
      <c r="G20" s="773">
        <v>19.600000000000001</v>
      </c>
      <c r="H20" s="773">
        <v>27.5</v>
      </c>
      <c r="I20" s="108">
        <f t="shared" si="0"/>
        <v>1.4030612244897958</v>
      </c>
      <c r="J20" s="826"/>
      <c r="K20" s="342"/>
      <c r="L20" s="110"/>
    </row>
    <row r="21" spans="1:12" ht="12.75" customHeight="1" x14ac:dyDescent="0.2">
      <c r="A21" s="337"/>
      <c r="B21" s="337"/>
      <c r="C21" s="107" t="s">
        <v>201</v>
      </c>
      <c r="D21" s="752" t="s">
        <v>373</v>
      </c>
      <c r="E21" s="773">
        <v>4.2</v>
      </c>
      <c r="F21" s="773">
        <v>7.4</v>
      </c>
      <c r="G21" s="773">
        <v>4</v>
      </c>
      <c r="H21" s="773">
        <v>4.5</v>
      </c>
      <c r="I21" s="108">
        <f t="shared" si="0"/>
        <v>1.125</v>
      </c>
      <c r="J21" s="825"/>
      <c r="K21" s="341"/>
      <c r="L21" s="98"/>
    </row>
    <row r="22" spans="1:12" s="113" customFormat="1" ht="12.75" customHeight="1" x14ac:dyDescent="0.2">
      <c r="A22" s="384"/>
      <c r="B22" s="337"/>
      <c r="C22" s="107" t="s">
        <v>202</v>
      </c>
      <c r="D22" s="752" t="s">
        <v>202</v>
      </c>
      <c r="E22" s="773">
        <v>6.1</v>
      </c>
      <c r="F22" s="773">
        <v>13.7</v>
      </c>
      <c r="G22" s="773">
        <v>6.5</v>
      </c>
      <c r="H22" s="773">
        <v>5.6</v>
      </c>
      <c r="I22" s="108">
        <f t="shared" si="0"/>
        <v>0.86153846153846148</v>
      </c>
      <c r="J22" s="826"/>
      <c r="K22" s="343"/>
      <c r="L22" s="112"/>
    </row>
    <row r="23" spans="1:12" s="115" customFormat="1" ht="12.75" customHeight="1" x14ac:dyDescent="0.2">
      <c r="A23" s="344"/>
      <c r="B23" s="344"/>
      <c r="C23" s="107" t="s">
        <v>203</v>
      </c>
      <c r="D23" s="752" t="s">
        <v>203</v>
      </c>
      <c r="E23" s="773">
        <v>11.1</v>
      </c>
      <c r="F23" s="773">
        <v>31.5</v>
      </c>
      <c r="G23" s="773">
        <v>10.199999999999999</v>
      </c>
      <c r="H23" s="773">
        <v>12.3</v>
      </c>
      <c r="I23" s="108">
        <f t="shared" si="0"/>
        <v>1.2058823529411766</v>
      </c>
      <c r="J23" s="825"/>
      <c r="K23" s="341"/>
      <c r="L23" s="114"/>
    </row>
    <row r="24" spans="1:12" ht="12.75" customHeight="1" x14ac:dyDescent="0.2">
      <c r="A24" s="337"/>
      <c r="B24" s="337"/>
      <c r="C24" s="107" t="s">
        <v>204</v>
      </c>
      <c r="D24" s="752" t="s">
        <v>204</v>
      </c>
      <c r="E24" s="773">
        <v>5.3</v>
      </c>
      <c r="F24" s="773">
        <v>14.1</v>
      </c>
      <c r="G24" s="773">
        <v>5.3</v>
      </c>
      <c r="H24" s="773">
        <v>5.3</v>
      </c>
      <c r="I24" s="108">
        <f t="shared" si="0"/>
        <v>1</v>
      </c>
      <c r="J24" s="825"/>
      <c r="K24" s="341"/>
      <c r="L24" s="98"/>
    </row>
    <row r="25" spans="1:12" ht="12.75" customHeight="1" x14ac:dyDescent="0.2">
      <c r="A25" s="337"/>
      <c r="B25" s="337"/>
      <c r="C25" s="107" t="s">
        <v>205</v>
      </c>
      <c r="D25" s="752" t="s">
        <v>205</v>
      </c>
      <c r="E25" s="773">
        <v>3.5</v>
      </c>
      <c r="F25" s="773">
        <v>10</v>
      </c>
      <c r="G25" s="773">
        <v>3.4</v>
      </c>
      <c r="H25" s="773">
        <v>3.5</v>
      </c>
      <c r="I25" s="108">
        <f t="shared" si="0"/>
        <v>1.0294117647058825</v>
      </c>
      <c r="J25" s="825"/>
      <c r="K25" s="341"/>
      <c r="L25" s="98"/>
    </row>
    <row r="26" spans="1:12" s="117" customFormat="1" ht="12.75" customHeight="1" x14ac:dyDescent="0.2">
      <c r="A26" s="345"/>
      <c r="B26" s="345"/>
      <c r="C26" s="105" t="s">
        <v>73</v>
      </c>
      <c r="D26" s="827" t="s">
        <v>73</v>
      </c>
      <c r="E26" s="828">
        <v>7.9</v>
      </c>
      <c r="F26" s="828">
        <v>22.2</v>
      </c>
      <c r="G26" s="828">
        <v>7.5</v>
      </c>
      <c r="H26" s="828">
        <v>8.3000000000000007</v>
      </c>
      <c r="I26" s="829">
        <f t="shared" si="0"/>
        <v>1.1066666666666667</v>
      </c>
      <c r="J26" s="826"/>
      <c r="K26" s="346"/>
      <c r="L26" s="116"/>
    </row>
    <row r="27" spans="1:12" s="119" customFormat="1" ht="12.75" customHeight="1" x14ac:dyDescent="0.2">
      <c r="A27" s="347"/>
      <c r="B27" s="385"/>
      <c r="C27" s="389" t="s">
        <v>206</v>
      </c>
      <c r="D27" s="753" t="s">
        <v>206</v>
      </c>
      <c r="E27" s="774">
        <v>8.6</v>
      </c>
      <c r="F27" s="774">
        <v>17.7</v>
      </c>
      <c r="G27" s="774">
        <v>8.3000000000000007</v>
      </c>
      <c r="H27" s="774">
        <v>9</v>
      </c>
      <c r="I27" s="830">
        <f t="shared" si="0"/>
        <v>1.0843373493975903</v>
      </c>
      <c r="J27" s="831"/>
      <c r="K27" s="348"/>
      <c r="L27" s="118"/>
    </row>
    <row r="28" spans="1:12" ht="12.75" customHeight="1" x14ac:dyDescent="0.2">
      <c r="A28" s="337"/>
      <c r="B28" s="337"/>
      <c r="C28" s="107" t="s">
        <v>207</v>
      </c>
      <c r="D28" s="752" t="s">
        <v>207</v>
      </c>
      <c r="E28" s="773">
        <v>5.9</v>
      </c>
      <c r="F28" s="773">
        <v>11.8</v>
      </c>
      <c r="G28" s="773">
        <v>6.2</v>
      </c>
      <c r="H28" s="773">
        <v>5.6</v>
      </c>
      <c r="I28" s="108">
        <f t="shared" si="0"/>
        <v>0.90322580645161277</v>
      </c>
      <c r="J28" s="825"/>
      <c r="K28" s="341"/>
      <c r="L28" s="98"/>
    </row>
    <row r="29" spans="1:12" ht="12.75" customHeight="1" x14ac:dyDescent="0.2">
      <c r="A29" s="337"/>
      <c r="B29" s="337"/>
      <c r="C29" s="107" t="s">
        <v>208</v>
      </c>
      <c r="D29" s="752" t="s">
        <v>208</v>
      </c>
      <c r="E29" s="773">
        <v>5.2</v>
      </c>
      <c r="F29" s="773">
        <v>10.4</v>
      </c>
      <c r="G29" s="773">
        <v>4.9000000000000004</v>
      </c>
      <c r="H29" s="773">
        <v>5.5</v>
      </c>
      <c r="I29" s="108">
        <f t="shared" si="0"/>
        <v>1.1224489795918366</v>
      </c>
      <c r="J29" s="825"/>
      <c r="K29" s="341"/>
      <c r="L29" s="98"/>
    </row>
    <row r="30" spans="1:12" ht="12.75" customHeight="1" x14ac:dyDescent="0.2">
      <c r="A30" s="337"/>
      <c r="B30" s="337"/>
      <c r="C30" s="107" t="s">
        <v>349</v>
      </c>
      <c r="D30" s="752" t="s">
        <v>368</v>
      </c>
      <c r="E30" s="773">
        <v>3.8</v>
      </c>
      <c r="F30" s="773">
        <v>10.7</v>
      </c>
      <c r="G30" s="773">
        <v>3.3</v>
      </c>
      <c r="H30" s="773">
        <v>4.3</v>
      </c>
      <c r="I30" s="108">
        <f t="shared" si="0"/>
        <v>1.303030303030303</v>
      </c>
      <c r="J30" s="825"/>
      <c r="K30" s="341"/>
      <c r="L30" s="98"/>
    </row>
    <row r="31" spans="1:12" ht="12.75" customHeight="1" x14ac:dyDescent="0.2">
      <c r="A31" s="337"/>
      <c r="B31" s="337"/>
      <c r="C31" s="107" t="s">
        <v>336</v>
      </c>
      <c r="D31" s="752" t="s">
        <v>369</v>
      </c>
      <c r="E31" s="773">
        <v>8.3000000000000007</v>
      </c>
      <c r="F31" s="773">
        <v>17.899999999999999</v>
      </c>
      <c r="G31" s="773">
        <v>9.4</v>
      </c>
      <c r="H31" s="773">
        <v>7.2</v>
      </c>
      <c r="I31" s="108">
        <f t="shared" si="0"/>
        <v>0.76595744680851063</v>
      </c>
      <c r="J31" s="825"/>
      <c r="K31" s="341"/>
      <c r="L31" s="98"/>
    </row>
    <row r="32" spans="1:12" ht="12.75" customHeight="1" x14ac:dyDescent="0.2">
      <c r="A32" s="337"/>
      <c r="B32" s="337"/>
      <c r="C32" s="107" t="s">
        <v>240</v>
      </c>
      <c r="D32" s="752" t="s">
        <v>374</v>
      </c>
      <c r="E32" s="773">
        <v>7.3</v>
      </c>
      <c r="F32" s="773">
        <v>13.8</v>
      </c>
      <c r="G32" s="773">
        <v>8.4</v>
      </c>
      <c r="H32" s="773">
        <v>6.3</v>
      </c>
      <c r="I32" s="108">
        <f t="shared" si="0"/>
        <v>0.75</v>
      </c>
      <c r="J32" s="825"/>
      <c r="K32" s="341"/>
      <c r="L32" s="98"/>
    </row>
    <row r="33" spans="1:12" s="122" customFormat="1" ht="12.75" customHeight="1" x14ac:dyDescent="0.2">
      <c r="A33" s="386"/>
      <c r="B33" s="337"/>
      <c r="C33" s="107" t="s">
        <v>209</v>
      </c>
      <c r="D33" s="752" t="s">
        <v>209</v>
      </c>
      <c r="E33" s="773">
        <v>4.5</v>
      </c>
      <c r="F33" s="773">
        <v>14.1</v>
      </c>
      <c r="G33" s="773">
        <v>4.4000000000000004</v>
      </c>
      <c r="H33" s="773">
        <v>4.5</v>
      </c>
      <c r="I33" s="108">
        <f t="shared" si="0"/>
        <v>1.0227272727272727</v>
      </c>
      <c r="J33" s="825"/>
      <c r="K33" s="349"/>
      <c r="L33" s="120"/>
    </row>
    <row r="34" spans="1:12" ht="12.75" customHeight="1" x14ac:dyDescent="0.2">
      <c r="A34" s="337"/>
      <c r="B34" s="337"/>
      <c r="C34" s="107" t="s">
        <v>348</v>
      </c>
      <c r="D34" s="752" t="s">
        <v>367</v>
      </c>
      <c r="E34" s="773">
        <v>4.5999999999999996</v>
      </c>
      <c r="F34" s="773">
        <v>12.2</v>
      </c>
      <c r="G34" s="773">
        <v>4.8</v>
      </c>
      <c r="H34" s="773">
        <v>4.4000000000000004</v>
      </c>
      <c r="I34" s="108">
        <f t="shared" si="0"/>
        <v>0.91666666666666674</v>
      </c>
      <c r="J34" s="825"/>
      <c r="K34" s="341"/>
      <c r="L34" s="98"/>
    </row>
    <row r="35" spans="1:12" ht="12.75" customHeight="1" x14ac:dyDescent="0.2">
      <c r="A35" s="337"/>
      <c r="B35" s="337"/>
      <c r="C35" s="107" t="s">
        <v>210</v>
      </c>
      <c r="D35" s="752" t="s">
        <v>210</v>
      </c>
      <c r="E35" s="773">
        <v>2.4</v>
      </c>
      <c r="F35" s="773">
        <v>5.8</v>
      </c>
      <c r="G35" s="773">
        <v>1.8</v>
      </c>
      <c r="H35" s="773">
        <v>3.1</v>
      </c>
      <c r="I35" s="108">
        <f t="shared" si="0"/>
        <v>1.7222222222222223</v>
      </c>
      <c r="J35" s="825"/>
      <c r="K35" s="341"/>
      <c r="L35" s="98"/>
    </row>
    <row r="36" spans="1:12" s="113" customFormat="1" ht="12.75" customHeight="1" x14ac:dyDescent="0.2">
      <c r="A36" s="384"/>
      <c r="B36" s="337"/>
      <c r="C36" s="107" t="s">
        <v>370</v>
      </c>
      <c r="D36" s="752" t="s">
        <v>370</v>
      </c>
      <c r="E36" s="773">
        <v>4.5999999999999996</v>
      </c>
      <c r="F36" s="773">
        <v>19.100000000000001</v>
      </c>
      <c r="G36" s="773">
        <v>5</v>
      </c>
      <c r="H36" s="773">
        <v>4.0999999999999996</v>
      </c>
      <c r="I36" s="108">
        <f t="shared" si="0"/>
        <v>0.82</v>
      </c>
      <c r="J36" s="826"/>
      <c r="K36" s="343"/>
      <c r="L36" s="112"/>
    </row>
    <row r="37" spans="1:12" ht="12.75" customHeight="1" x14ac:dyDescent="0.2">
      <c r="A37" s="337"/>
      <c r="B37" s="337"/>
      <c r="C37" s="107" t="s">
        <v>211</v>
      </c>
      <c r="D37" s="752" t="s">
        <v>211</v>
      </c>
      <c r="E37" s="773">
        <v>6.5</v>
      </c>
      <c r="F37" s="773">
        <v>16.8</v>
      </c>
      <c r="G37" s="773">
        <v>6.6</v>
      </c>
      <c r="H37" s="773">
        <v>6.5</v>
      </c>
      <c r="I37" s="108">
        <f t="shared" si="0"/>
        <v>0.98484848484848486</v>
      </c>
      <c r="J37" s="825"/>
      <c r="K37" s="341"/>
      <c r="L37" s="98"/>
    </row>
    <row r="38" spans="1:12" s="119" customFormat="1" ht="12.75" customHeight="1" x14ac:dyDescent="0.2">
      <c r="A38" s="347"/>
      <c r="B38" s="387"/>
      <c r="C38" s="389" t="s">
        <v>212</v>
      </c>
      <c r="D38" s="753" t="s">
        <v>375</v>
      </c>
      <c r="E38" s="774">
        <v>7.3</v>
      </c>
      <c r="F38" s="774">
        <v>16.100000000000001</v>
      </c>
      <c r="G38" s="774">
        <v>7</v>
      </c>
      <c r="H38" s="774">
        <v>7.5</v>
      </c>
      <c r="I38" s="830">
        <f t="shared" si="0"/>
        <v>1.0714285714285714</v>
      </c>
      <c r="J38" s="831"/>
      <c r="K38" s="348"/>
      <c r="L38" s="118"/>
    </row>
    <row r="39" spans="1:12" ht="23.25" customHeight="1" x14ac:dyDescent="0.2">
      <c r="A39" s="337"/>
      <c r="B39" s="337"/>
      <c r="C39" s="107" t="s">
        <v>392</v>
      </c>
      <c r="D39" s="754" t="s">
        <v>392</v>
      </c>
      <c r="E39" s="773">
        <v>4.0999999999999996</v>
      </c>
      <c r="F39" s="773">
        <v>9.1999999999999993</v>
      </c>
      <c r="G39" s="773">
        <v>4.3</v>
      </c>
      <c r="H39" s="773">
        <v>4</v>
      </c>
      <c r="I39" s="108">
        <f t="shared" si="0"/>
        <v>0.93023255813953487</v>
      </c>
      <c r="J39" s="825"/>
      <c r="K39" s="341"/>
      <c r="L39" s="98"/>
    </row>
    <row r="40" spans="1:12" s="128" customFormat="1" ht="12" customHeight="1" x14ac:dyDescent="0.2">
      <c r="A40" s="388"/>
      <c r="B40" s="337"/>
      <c r="C40" s="123"/>
      <c r="D40" s="124"/>
      <c r="E40" s="125"/>
      <c r="F40" s="125"/>
      <c r="G40" s="126"/>
      <c r="H40" s="126"/>
      <c r="I40" s="126"/>
      <c r="J40" s="126"/>
      <c r="K40" s="350"/>
      <c r="L40" s="127"/>
    </row>
    <row r="41" spans="1:12" ht="17.25" customHeight="1" x14ac:dyDescent="0.2">
      <c r="A41" s="337"/>
      <c r="B41" s="337"/>
      <c r="C41" s="843"/>
      <c r="D41" s="843"/>
      <c r="E41" s="844"/>
      <c r="F41" s="1709"/>
      <c r="G41" s="1709"/>
      <c r="H41" s="1709"/>
      <c r="I41" s="1709"/>
      <c r="J41" s="1709"/>
      <c r="K41" s="351"/>
      <c r="L41" s="96"/>
    </row>
    <row r="42" spans="1:12" ht="17.25" customHeight="1" x14ac:dyDescent="0.2">
      <c r="A42" s="337"/>
      <c r="B42" s="337"/>
      <c r="C42" s="843"/>
      <c r="D42" s="1715" t="s">
        <v>585</v>
      </c>
      <c r="E42" s="1715"/>
      <c r="F42" s="1715"/>
      <c r="G42" s="845"/>
      <c r="H42" s="845"/>
      <c r="I42" s="1709"/>
      <c r="J42" s="1709"/>
      <c r="K42" s="351"/>
      <c r="L42" s="96"/>
    </row>
    <row r="43" spans="1:12" ht="17.25" customHeight="1" x14ac:dyDescent="0.2">
      <c r="A43" s="337"/>
      <c r="B43" s="337"/>
      <c r="C43" s="843"/>
      <c r="D43" s="1715"/>
      <c r="E43" s="1715"/>
      <c r="F43" s="1715"/>
      <c r="G43" s="845"/>
      <c r="H43" s="845"/>
      <c r="I43" s="1709"/>
      <c r="J43" s="1709"/>
      <c r="K43" s="351"/>
      <c r="L43" s="96"/>
    </row>
    <row r="44" spans="1:12" ht="17.25" customHeight="1" x14ac:dyDescent="0.2">
      <c r="A44" s="337"/>
      <c r="B44" s="337"/>
      <c r="C44" s="843"/>
      <c r="D44" s="1716" t="s">
        <v>586</v>
      </c>
      <c r="E44" s="1716"/>
      <c r="F44" s="1716"/>
      <c r="G44" s="845"/>
      <c r="H44" s="845"/>
      <c r="I44" s="1709"/>
      <c r="J44" s="1709"/>
      <c r="K44" s="351"/>
      <c r="L44" s="96"/>
    </row>
    <row r="45" spans="1:12" ht="17.25" customHeight="1" x14ac:dyDescent="0.2">
      <c r="A45" s="337"/>
      <c r="B45" s="337"/>
      <c r="C45" s="843"/>
      <c r="D45" s="1716"/>
      <c r="E45" s="1716"/>
      <c r="F45" s="1716"/>
      <c r="G45" s="845"/>
      <c r="H45" s="845"/>
      <c r="I45" s="1709"/>
      <c r="J45" s="1709"/>
      <c r="K45" s="351"/>
      <c r="L45" s="96"/>
    </row>
    <row r="46" spans="1:12" ht="17.25" customHeight="1" x14ac:dyDescent="0.2">
      <c r="A46" s="337"/>
      <c r="B46" s="337"/>
      <c r="C46" s="843"/>
      <c r="D46" s="1716"/>
      <c r="E46" s="1716"/>
      <c r="F46" s="1716"/>
      <c r="G46" s="845"/>
      <c r="H46" s="845"/>
      <c r="I46" s="1709"/>
      <c r="J46" s="1709"/>
      <c r="K46" s="351"/>
      <c r="L46" s="96"/>
    </row>
    <row r="47" spans="1:12" ht="17.25" customHeight="1" x14ac:dyDescent="0.2">
      <c r="A47" s="337"/>
      <c r="B47" s="337"/>
      <c r="C47" s="843"/>
      <c r="D47" s="1716" t="s">
        <v>587</v>
      </c>
      <c r="E47" s="1716"/>
      <c r="F47" s="1716"/>
      <c r="G47" s="845"/>
      <c r="H47" s="845"/>
      <c r="I47" s="1709"/>
      <c r="J47" s="1709"/>
      <c r="K47" s="351"/>
      <c r="L47" s="96"/>
    </row>
    <row r="48" spans="1:12" ht="17.25" customHeight="1" x14ac:dyDescent="0.2">
      <c r="A48" s="337"/>
      <c r="B48" s="337"/>
      <c r="C48" s="843"/>
      <c r="D48" s="1716"/>
      <c r="E48" s="1716"/>
      <c r="F48" s="1716"/>
      <c r="G48" s="845"/>
      <c r="H48" s="845"/>
      <c r="I48" s="1709"/>
      <c r="J48" s="1709"/>
      <c r="K48" s="351"/>
      <c r="L48" s="96"/>
    </row>
    <row r="49" spans="1:12" ht="17.25" customHeight="1" x14ac:dyDescent="0.2">
      <c r="A49" s="337"/>
      <c r="B49" s="337"/>
      <c r="C49" s="843"/>
      <c r="D49" s="1716"/>
      <c r="E49" s="1716"/>
      <c r="F49" s="1716"/>
      <c r="G49" s="845"/>
      <c r="H49" s="845"/>
      <c r="I49" s="1709"/>
      <c r="J49" s="1709"/>
      <c r="K49" s="351"/>
      <c r="L49" s="96"/>
    </row>
    <row r="50" spans="1:12" ht="17.25" customHeight="1" x14ac:dyDescent="0.2">
      <c r="A50" s="337"/>
      <c r="B50" s="337"/>
      <c r="C50" s="843"/>
      <c r="D50" s="1716" t="s">
        <v>588</v>
      </c>
      <c r="E50" s="1716"/>
      <c r="F50" s="1716"/>
      <c r="G50" s="845"/>
      <c r="H50" s="845"/>
      <c r="I50" s="1709"/>
      <c r="J50" s="1709"/>
      <c r="K50" s="351"/>
      <c r="L50" s="96"/>
    </row>
    <row r="51" spans="1:12" ht="17.25" customHeight="1" x14ac:dyDescent="0.2">
      <c r="A51" s="337"/>
      <c r="B51" s="337"/>
      <c r="C51" s="843"/>
      <c r="D51" s="1716"/>
      <c r="E51" s="1716"/>
      <c r="F51" s="1716"/>
      <c r="G51" s="845"/>
      <c r="H51" s="845"/>
      <c r="I51" s="1709"/>
      <c r="J51" s="1709"/>
      <c r="K51" s="351"/>
      <c r="L51" s="96"/>
    </row>
    <row r="52" spans="1:12" ht="17.25" customHeight="1" x14ac:dyDescent="0.2">
      <c r="A52" s="337"/>
      <c r="B52" s="337"/>
      <c r="C52" s="843"/>
      <c r="D52" s="1716"/>
      <c r="E52" s="1716"/>
      <c r="F52" s="1716"/>
      <c r="G52" s="845"/>
      <c r="H52" s="845"/>
      <c r="I52" s="1709"/>
      <c r="J52" s="1709"/>
      <c r="K52" s="351"/>
      <c r="L52" s="96"/>
    </row>
    <row r="53" spans="1:12" s="122" customFormat="1" ht="17.25" customHeight="1" x14ac:dyDescent="0.2">
      <c r="A53" s="386"/>
      <c r="B53" s="337"/>
      <c r="C53" s="843"/>
      <c r="D53" s="1715" t="s">
        <v>481</v>
      </c>
      <c r="E53" s="1715"/>
      <c r="F53" s="1715"/>
      <c r="G53" s="845"/>
      <c r="H53" s="845"/>
      <c r="I53" s="1709"/>
      <c r="J53" s="1709"/>
      <c r="K53" s="352"/>
      <c r="L53" s="121"/>
    </row>
    <row r="54" spans="1:12" ht="17.25" customHeight="1" x14ac:dyDescent="0.2">
      <c r="A54" s="337"/>
      <c r="B54" s="337"/>
      <c r="C54" s="843"/>
      <c r="D54" s="1715"/>
      <c r="E54" s="1715"/>
      <c r="F54" s="1715"/>
      <c r="G54" s="845"/>
      <c r="H54" s="845"/>
      <c r="I54" s="1709"/>
      <c r="J54" s="1709"/>
      <c r="K54" s="351"/>
      <c r="L54" s="96"/>
    </row>
    <row r="55" spans="1:12" ht="17.25" customHeight="1" x14ac:dyDescent="0.2">
      <c r="A55" s="337"/>
      <c r="B55" s="337"/>
      <c r="C55" s="843"/>
      <c r="D55" s="1715"/>
      <c r="E55" s="1715"/>
      <c r="F55" s="1715"/>
      <c r="G55" s="845"/>
      <c r="H55" s="845"/>
      <c r="I55" s="1709"/>
      <c r="J55" s="1709"/>
      <c r="K55" s="351"/>
      <c r="L55" s="96"/>
    </row>
    <row r="56" spans="1:12" ht="5.25" customHeight="1" x14ac:dyDescent="0.2">
      <c r="A56" s="337"/>
      <c r="B56" s="337"/>
      <c r="C56" s="843"/>
      <c r="D56" s="845"/>
      <c r="E56" s="845"/>
      <c r="F56" s="845"/>
      <c r="G56" s="845"/>
      <c r="H56" s="845"/>
      <c r="I56" s="1709"/>
      <c r="J56" s="1709"/>
      <c r="K56" s="351"/>
      <c r="L56" s="96"/>
    </row>
    <row r="57" spans="1:12" ht="18.75" customHeight="1" x14ac:dyDescent="0.2">
      <c r="A57" s="337"/>
      <c r="B57" s="337"/>
      <c r="C57" s="843"/>
      <c r="D57" s="843"/>
      <c r="E57" s="844"/>
      <c r="F57" s="1709"/>
      <c r="G57" s="1709"/>
      <c r="H57" s="1709"/>
      <c r="I57" s="1709"/>
      <c r="J57" s="1709"/>
      <c r="K57" s="351"/>
      <c r="L57" s="96"/>
    </row>
    <row r="58" spans="1:12" ht="18.75" customHeight="1" x14ac:dyDescent="0.2">
      <c r="A58" s="337"/>
      <c r="B58" s="337"/>
      <c r="C58" s="1706" t="s">
        <v>519</v>
      </c>
      <c r="D58" s="1706"/>
      <c r="E58" s="1706"/>
      <c r="F58" s="1706"/>
      <c r="G58" s="1706"/>
      <c r="H58" s="1706"/>
      <c r="I58" s="1706"/>
      <c r="J58" s="1706"/>
      <c r="K58" s="802"/>
      <c r="L58" s="96"/>
    </row>
    <row r="59" spans="1:12" ht="11.25" customHeight="1" x14ac:dyDescent="0.2">
      <c r="A59" s="337"/>
      <c r="B59" s="337"/>
      <c r="C59" s="1717" t="s">
        <v>589</v>
      </c>
      <c r="D59" s="1718"/>
      <c r="E59" s="1718"/>
      <c r="F59" s="1718"/>
      <c r="G59" s="1718"/>
      <c r="H59" s="1718"/>
      <c r="I59" s="1718"/>
      <c r="J59" s="1718"/>
      <c r="K59" s="1719"/>
      <c r="L59" s="96"/>
    </row>
    <row r="60" spans="1:12" ht="13.5" customHeight="1" x14ac:dyDescent="0.2">
      <c r="A60" s="337"/>
      <c r="B60" s="337"/>
      <c r="C60" s="1707"/>
      <c r="D60" s="1708"/>
      <c r="E60" s="1708"/>
      <c r="F60" s="129"/>
      <c r="G60" s="130"/>
      <c r="H60" s="130"/>
      <c r="I60" s="1720">
        <v>43132</v>
      </c>
      <c r="J60" s="1720"/>
      <c r="K60" s="473">
        <v>21</v>
      </c>
      <c r="L60" s="96"/>
    </row>
    <row r="62" spans="1:12" ht="15" x14ac:dyDescent="0.2">
      <c r="E62" s="1041"/>
    </row>
  </sheetData>
  <mergeCells count="30">
    <mergeCell ref="D50:F52"/>
    <mergeCell ref="I43:J43"/>
    <mergeCell ref="I44:J44"/>
    <mergeCell ref="I45:J45"/>
    <mergeCell ref="I46:J46"/>
    <mergeCell ref="I47:J47"/>
    <mergeCell ref="I48:J48"/>
    <mergeCell ref="I49:J49"/>
    <mergeCell ref="I50:J50"/>
    <mergeCell ref="I51:J51"/>
    <mergeCell ref="C58:J58"/>
    <mergeCell ref="C59:K59"/>
    <mergeCell ref="C60:E60"/>
    <mergeCell ref="I60:J60"/>
    <mergeCell ref="I55:J55"/>
    <mergeCell ref="I56:J56"/>
    <mergeCell ref="F57:H57"/>
    <mergeCell ref="I57:J57"/>
    <mergeCell ref="D53:F55"/>
    <mergeCell ref="I52:J52"/>
    <mergeCell ref="I53:J53"/>
    <mergeCell ref="I54:J54"/>
    <mergeCell ref="C4:J4"/>
    <mergeCell ref="C7:D7"/>
    <mergeCell ref="F41:H41"/>
    <mergeCell ref="I41:J41"/>
    <mergeCell ref="I42:J42"/>
    <mergeCell ref="D42:F43"/>
    <mergeCell ref="D47:F49"/>
    <mergeCell ref="D44:F46"/>
  </mergeCells>
  <conditionalFormatting sqref="F9:F39">
    <cfRule type="top10" dxfId="4" priority="6" bottom="1" rank="1"/>
    <cfRule type="top10" dxfId="3" priority="7" rank="1"/>
  </conditionalFormatting>
  <conditionalFormatting sqref="E9:E38">
    <cfRule type="top10" dxfId="2" priority="4" bottom="1" rank="3"/>
    <cfRule type="top10" dxfId="1" priority="5" rank="2"/>
  </conditionalFormatting>
  <conditionalFormatting sqref="I9:I25">
    <cfRule type="top10" dxfId="0" priority="3" rank="2"/>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8" enableFormatConditionsCalculation="0">
    <tabColor theme="9"/>
  </sheetPr>
  <dimension ref="A1:O51"/>
  <sheetViews>
    <sheetView showRuler="0" workbookViewId="0"/>
  </sheetViews>
  <sheetFormatPr defaultRowHeight="12.75" x14ac:dyDescent="0.2"/>
  <cols>
    <col min="1" max="1" width="1" customWidth="1"/>
    <col min="2" max="2" width="2.5703125" customWidth="1"/>
    <col min="3" max="3" width="3" customWidth="1"/>
    <col min="4" max="4" width="16.7109375" customWidth="1"/>
    <col min="5" max="5" width="0.5703125" customWidth="1"/>
    <col min="6" max="6" width="13" customWidth="1"/>
    <col min="7" max="7" width="5.140625" customWidth="1"/>
    <col min="8" max="8" width="2.5703125" customWidth="1"/>
    <col min="9" max="9" width="15.28515625" customWidth="1"/>
    <col min="10" max="10" width="5.28515625" customWidth="1"/>
    <col min="11" max="11" width="10.140625" customWidth="1"/>
    <col min="12" max="12" width="20.7109375" customWidth="1"/>
    <col min="13" max="13" width="2.7109375" customWidth="1"/>
    <col min="14" max="14" width="2.42578125" customWidth="1"/>
    <col min="15" max="15" width="1" customWidth="1"/>
  </cols>
  <sheetData>
    <row r="1" spans="1:15" ht="13.5" customHeight="1" x14ac:dyDescent="0.2">
      <c r="A1" s="2"/>
      <c r="B1" s="212"/>
      <c r="C1" s="212"/>
      <c r="D1" s="212"/>
      <c r="E1" s="211"/>
      <c r="F1" s="1468" t="s">
        <v>43</v>
      </c>
      <c r="G1" s="1468"/>
      <c r="H1" s="1468"/>
      <c r="I1" s="4"/>
      <c r="J1" s="4"/>
      <c r="K1" s="4"/>
      <c r="L1" s="4"/>
      <c r="M1" s="4"/>
      <c r="N1" s="4"/>
      <c r="O1" s="4"/>
    </row>
    <row r="2" spans="1:15" ht="13.5" customHeight="1" x14ac:dyDescent="0.2">
      <c r="A2" s="2"/>
      <c r="B2" s="218"/>
      <c r="C2" s="1473"/>
      <c r="D2" s="1473"/>
      <c r="E2" s="1473"/>
      <c r="F2" s="1473"/>
      <c r="G2" s="1473"/>
      <c r="H2" s="4"/>
      <c r="I2" s="4"/>
      <c r="J2" s="4"/>
      <c r="K2" s="4"/>
      <c r="L2" s="4"/>
      <c r="M2" s="4"/>
      <c r="N2" s="4"/>
      <c r="O2" s="4"/>
    </row>
    <row r="3" spans="1:15" x14ac:dyDescent="0.2">
      <c r="A3" s="2"/>
      <c r="B3" s="219"/>
      <c r="C3" s="1473"/>
      <c r="D3" s="1473"/>
      <c r="E3" s="1473"/>
      <c r="F3" s="1473"/>
      <c r="G3" s="1473"/>
      <c r="H3" s="1"/>
      <c r="I3" s="4"/>
      <c r="J3" s="4"/>
      <c r="K3" s="4"/>
      <c r="L3" s="4"/>
      <c r="M3" s="4"/>
      <c r="N3" s="4"/>
      <c r="O3" s="2"/>
    </row>
    <row r="4" spans="1:15" ht="12.75" customHeight="1" x14ac:dyDescent="0.2">
      <c r="A4" s="2"/>
      <c r="B4" s="221"/>
      <c r="C4" s="1466" t="s">
        <v>48</v>
      </c>
      <c r="D4" s="1467"/>
      <c r="E4" s="1467"/>
      <c r="F4" s="1467"/>
      <c r="G4" s="1467"/>
      <c r="H4" s="1467"/>
      <c r="I4" s="4"/>
      <c r="J4" s="4"/>
      <c r="K4" s="4"/>
      <c r="L4" s="4"/>
      <c r="M4" s="17"/>
      <c r="N4" s="4"/>
      <c r="O4" s="2"/>
    </row>
    <row r="5" spans="1:15" s="7" customFormat="1" ht="16.5" customHeight="1" x14ac:dyDescent="0.2">
      <c r="A5" s="6"/>
      <c r="B5" s="220"/>
      <c r="C5" s="1467"/>
      <c r="D5" s="1467"/>
      <c r="E5" s="1467"/>
      <c r="F5" s="1467"/>
      <c r="G5" s="1467"/>
      <c r="H5" s="1467"/>
      <c r="I5" s="4"/>
      <c r="J5" s="4"/>
      <c r="K5" s="4"/>
      <c r="L5" s="4"/>
      <c r="M5" s="17"/>
      <c r="N5" s="4"/>
      <c r="O5" s="6"/>
    </row>
    <row r="6" spans="1:15" ht="11.25" customHeight="1" x14ac:dyDescent="0.2">
      <c r="A6" s="2"/>
      <c r="B6" s="221"/>
      <c r="C6" s="1467"/>
      <c r="D6" s="1467"/>
      <c r="E6" s="1467"/>
      <c r="F6" s="1467"/>
      <c r="G6" s="1467"/>
      <c r="H6" s="1467"/>
      <c r="I6" s="4"/>
      <c r="J6" s="4"/>
      <c r="K6" s="4"/>
      <c r="L6" s="4"/>
      <c r="M6" s="17"/>
      <c r="N6" s="4"/>
      <c r="O6" s="2"/>
    </row>
    <row r="7" spans="1:15" ht="11.25" customHeight="1" x14ac:dyDescent="0.2">
      <c r="A7" s="2"/>
      <c r="B7" s="221"/>
      <c r="C7" s="1467"/>
      <c r="D7" s="1467"/>
      <c r="E7" s="1467"/>
      <c r="F7" s="1467"/>
      <c r="G7" s="1467"/>
      <c r="H7" s="1467"/>
      <c r="I7" s="4"/>
      <c r="J7" s="4"/>
      <c r="K7" s="4"/>
      <c r="L7" s="4"/>
      <c r="M7" s="17"/>
      <c r="N7" s="4"/>
      <c r="O7" s="2"/>
    </row>
    <row r="8" spans="1:15" ht="117" customHeight="1" x14ac:dyDescent="0.2">
      <c r="A8" s="2"/>
      <c r="B8" s="221"/>
      <c r="C8" s="1467"/>
      <c r="D8" s="1467"/>
      <c r="E8" s="1467"/>
      <c r="F8" s="1467"/>
      <c r="G8" s="1467"/>
      <c r="H8" s="1467"/>
      <c r="I8" s="4"/>
      <c r="J8" s="4"/>
      <c r="K8" s="4"/>
      <c r="L8" s="4"/>
      <c r="M8" s="17"/>
      <c r="N8" s="4"/>
      <c r="O8" s="2"/>
    </row>
    <row r="9" spans="1:15" ht="10.5" customHeight="1" x14ac:dyDescent="0.2">
      <c r="A9" s="2"/>
      <c r="B9" s="221"/>
      <c r="C9" s="1467"/>
      <c r="D9" s="1467"/>
      <c r="E9" s="1467"/>
      <c r="F9" s="1467"/>
      <c r="G9" s="1467"/>
      <c r="H9" s="1467"/>
      <c r="I9" s="4"/>
      <c r="J9" s="4"/>
      <c r="K9" s="4"/>
      <c r="L9" s="4"/>
      <c r="M9" s="17"/>
      <c r="N9" s="3"/>
      <c r="O9" s="2"/>
    </row>
    <row r="10" spans="1:15" ht="11.25" customHeight="1" x14ac:dyDescent="0.2">
      <c r="A10" s="2"/>
      <c r="B10" s="221"/>
      <c r="C10" s="1467"/>
      <c r="D10" s="1467"/>
      <c r="E10" s="1467"/>
      <c r="F10" s="1467"/>
      <c r="G10" s="1467"/>
      <c r="H10" s="1467"/>
      <c r="I10" s="4"/>
      <c r="J10" s="4"/>
      <c r="K10" s="4"/>
      <c r="L10" s="4"/>
      <c r="M10" s="17"/>
      <c r="N10" s="3"/>
      <c r="O10" s="2"/>
    </row>
    <row r="11" spans="1:15" ht="3.75" customHeight="1" x14ac:dyDescent="0.2">
      <c r="A11" s="2"/>
      <c r="B11" s="221"/>
      <c r="C11" s="1467"/>
      <c r="D11" s="1467"/>
      <c r="E11" s="1467"/>
      <c r="F11" s="1467"/>
      <c r="G11" s="1467"/>
      <c r="H11" s="1467"/>
      <c r="I11" s="4"/>
      <c r="J11" s="4"/>
      <c r="K11" s="4"/>
      <c r="L11" s="4"/>
      <c r="M11" s="17"/>
      <c r="N11" s="3"/>
      <c r="O11" s="2"/>
    </row>
    <row r="12" spans="1:15" ht="11.25" customHeight="1" x14ac:dyDescent="0.2">
      <c r="A12" s="2"/>
      <c r="B12" s="221"/>
      <c r="C12" s="1467"/>
      <c r="D12" s="1467"/>
      <c r="E12" s="1467"/>
      <c r="F12" s="1467"/>
      <c r="G12" s="1467"/>
      <c r="H12" s="1467"/>
      <c r="I12" s="4"/>
      <c r="J12" s="4"/>
      <c r="K12" s="4"/>
      <c r="L12" s="4"/>
      <c r="M12" s="17"/>
      <c r="N12" s="3"/>
      <c r="O12" s="2"/>
    </row>
    <row r="13" spans="1:15" ht="11.25" customHeight="1" x14ac:dyDescent="0.2">
      <c r="A13" s="2"/>
      <c r="B13" s="221"/>
      <c r="C13" s="1467"/>
      <c r="D13" s="1467"/>
      <c r="E13" s="1467"/>
      <c r="F13" s="1467"/>
      <c r="G13" s="1467"/>
      <c r="H13" s="1467"/>
      <c r="I13" s="4"/>
      <c r="J13" s="4"/>
      <c r="K13" s="4"/>
      <c r="L13" s="4"/>
      <c r="M13" s="17"/>
      <c r="N13" s="3"/>
      <c r="O13" s="2"/>
    </row>
    <row r="14" spans="1:15" ht="15.75" customHeight="1" x14ac:dyDescent="0.2">
      <c r="A14" s="2"/>
      <c r="B14" s="221"/>
      <c r="C14" s="1467"/>
      <c r="D14" s="1467"/>
      <c r="E14" s="1467"/>
      <c r="F14" s="1467"/>
      <c r="G14" s="1467"/>
      <c r="H14" s="1467"/>
      <c r="I14" s="4"/>
      <c r="J14" s="4"/>
      <c r="K14" s="4"/>
      <c r="L14" s="4"/>
      <c r="M14" s="17"/>
      <c r="N14" s="3"/>
      <c r="O14" s="2"/>
    </row>
    <row r="15" spans="1:15" ht="22.5" customHeight="1" x14ac:dyDescent="0.2">
      <c r="A15" s="2"/>
      <c r="B15" s="221"/>
      <c r="C15" s="1467"/>
      <c r="D15" s="1467"/>
      <c r="E15" s="1467"/>
      <c r="F15" s="1467"/>
      <c r="G15" s="1467"/>
      <c r="H15" s="1467"/>
      <c r="I15" s="4"/>
      <c r="J15" s="4"/>
      <c r="K15" s="4"/>
      <c r="L15" s="4"/>
      <c r="M15" s="17"/>
      <c r="N15" s="3"/>
      <c r="O15" s="2"/>
    </row>
    <row r="16" spans="1:15" ht="11.25" customHeight="1" x14ac:dyDescent="0.2">
      <c r="A16" s="2"/>
      <c r="B16" s="221"/>
      <c r="C16" s="1467"/>
      <c r="D16" s="1467"/>
      <c r="E16" s="1467"/>
      <c r="F16" s="1467"/>
      <c r="G16" s="1467"/>
      <c r="H16" s="1467"/>
      <c r="I16" s="4"/>
      <c r="J16" s="4"/>
      <c r="K16" s="4"/>
      <c r="L16" s="4"/>
      <c r="M16" s="17"/>
      <c r="N16" s="3"/>
      <c r="O16" s="2"/>
    </row>
    <row r="17" spans="1:15" ht="11.25" customHeight="1" x14ac:dyDescent="0.2">
      <c r="A17" s="2"/>
      <c r="B17" s="221"/>
      <c r="C17" s="1467"/>
      <c r="D17" s="1467"/>
      <c r="E17" s="1467"/>
      <c r="F17" s="1467"/>
      <c r="G17" s="1467"/>
      <c r="H17" s="1467"/>
      <c r="I17" s="4"/>
      <c r="J17" s="4"/>
      <c r="K17" s="4"/>
      <c r="L17" s="4"/>
      <c r="M17" s="17"/>
      <c r="N17" s="3"/>
      <c r="O17" s="2"/>
    </row>
    <row r="18" spans="1:15" ht="11.25" customHeight="1" x14ac:dyDescent="0.2">
      <c r="A18" s="2"/>
      <c r="B18" s="221"/>
      <c r="C18" s="1467"/>
      <c r="D18" s="1467"/>
      <c r="E18" s="1467"/>
      <c r="F18" s="1467"/>
      <c r="G18" s="1467"/>
      <c r="H18" s="1467"/>
      <c r="I18" s="5"/>
      <c r="J18" s="5"/>
      <c r="K18" s="5"/>
      <c r="L18" s="5"/>
      <c r="M18" s="5"/>
      <c r="N18" s="3"/>
      <c r="O18" s="2"/>
    </row>
    <row r="19" spans="1:15" ht="11.25" customHeight="1" x14ac:dyDescent="0.2">
      <c r="A19" s="2"/>
      <c r="B19" s="221"/>
      <c r="C19" s="1467"/>
      <c r="D19" s="1467"/>
      <c r="E19" s="1467"/>
      <c r="F19" s="1467"/>
      <c r="G19" s="1467"/>
      <c r="H19" s="1467"/>
      <c r="I19" s="18"/>
      <c r="J19" s="18"/>
      <c r="K19" s="18"/>
      <c r="L19" s="18"/>
      <c r="M19" s="18"/>
      <c r="N19" s="3"/>
      <c r="O19" s="2"/>
    </row>
    <row r="20" spans="1:15" ht="11.25" customHeight="1" x14ac:dyDescent="0.2">
      <c r="A20" s="2"/>
      <c r="B20" s="221"/>
      <c r="C20" s="1467"/>
      <c r="D20" s="1467"/>
      <c r="E20" s="1467"/>
      <c r="F20" s="1467"/>
      <c r="G20" s="1467"/>
      <c r="H20" s="1467"/>
      <c r="I20" s="11"/>
      <c r="J20" s="11"/>
      <c r="K20" s="11"/>
      <c r="L20" s="11"/>
      <c r="M20" s="11"/>
      <c r="N20" s="3"/>
      <c r="O20" s="2"/>
    </row>
    <row r="21" spans="1:15" ht="11.25" customHeight="1" x14ac:dyDescent="0.2">
      <c r="A21" s="2"/>
      <c r="B21" s="221"/>
      <c r="C21" s="1467"/>
      <c r="D21" s="1467"/>
      <c r="E21" s="1467"/>
      <c r="F21" s="1467"/>
      <c r="G21" s="1467"/>
      <c r="H21" s="1467"/>
      <c r="I21" s="11"/>
      <c r="J21" s="11"/>
      <c r="K21" s="11"/>
      <c r="L21" s="11"/>
      <c r="M21" s="11"/>
      <c r="N21" s="3"/>
      <c r="O21" s="2"/>
    </row>
    <row r="22" spans="1:15" ht="12" customHeight="1" x14ac:dyDescent="0.2">
      <c r="A22" s="2"/>
      <c r="B22" s="221"/>
      <c r="C22" s="23"/>
      <c r="D22" s="23"/>
      <c r="E22" s="23"/>
      <c r="F22" s="23"/>
      <c r="G22" s="23"/>
      <c r="H22" s="23"/>
      <c r="I22" s="13"/>
      <c r="J22" s="13"/>
      <c r="K22" s="13"/>
      <c r="L22" s="13"/>
      <c r="M22" s="13"/>
      <c r="N22" s="3"/>
      <c r="O22" s="2"/>
    </row>
    <row r="23" spans="1:15" ht="27.75" customHeight="1" x14ac:dyDescent="0.2">
      <c r="A23" s="2"/>
      <c r="B23" s="221"/>
      <c r="C23" s="23"/>
      <c r="D23" s="23"/>
      <c r="E23" s="23"/>
      <c r="F23" s="23"/>
      <c r="G23" s="23"/>
      <c r="H23" s="23"/>
      <c r="I23" s="11"/>
      <c r="J23" s="11"/>
      <c r="K23" s="11"/>
      <c r="L23" s="11"/>
      <c r="M23" s="11"/>
      <c r="N23" s="3"/>
      <c r="O23" s="2"/>
    </row>
    <row r="24" spans="1:15" ht="18" customHeight="1" x14ac:dyDescent="0.2">
      <c r="A24" s="2"/>
      <c r="B24" s="221"/>
      <c r="C24" s="9"/>
      <c r="D24" s="13"/>
      <c r="E24" s="15"/>
      <c r="F24" s="13"/>
      <c r="G24" s="10"/>
      <c r="H24" s="13"/>
      <c r="I24" s="13"/>
      <c r="J24" s="13"/>
      <c r="K24" s="13"/>
      <c r="L24" s="13"/>
      <c r="M24" s="13"/>
      <c r="N24" s="3"/>
      <c r="O24" s="2"/>
    </row>
    <row r="25" spans="1:15" ht="18" customHeight="1" x14ac:dyDescent="0.2">
      <c r="A25" s="2"/>
      <c r="B25" s="221"/>
      <c r="C25" s="12"/>
      <c r="D25" s="13"/>
      <c r="E25" s="8"/>
      <c r="F25" s="11"/>
      <c r="G25" s="10"/>
      <c r="H25" s="11"/>
      <c r="I25" s="11"/>
      <c r="J25" s="11"/>
      <c r="K25" s="11"/>
      <c r="L25" s="11"/>
      <c r="M25" s="11"/>
      <c r="N25" s="3"/>
      <c r="O25" s="2"/>
    </row>
    <row r="26" spans="1:15" x14ac:dyDescent="0.2">
      <c r="A26" s="2"/>
      <c r="B26" s="221"/>
      <c r="C26" s="12"/>
      <c r="D26" s="13"/>
      <c r="E26" s="8"/>
      <c r="F26" s="11"/>
      <c r="G26" s="10"/>
      <c r="H26" s="11"/>
      <c r="I26" s="11"/>
      <c r="J26" s="11"/>
      <c r="K26" s="11"/>
      <c r="L26" s="11"/>
      <c r="M26" s="11"/>
      <c r="N26" s="3"/>
      <c r="O26" s="2"/>
    </row>
    <row r="27" spans="1:15" ht="13.5" customHeight="1" x14ac:dyDescent="0.2">
      <c r="A27" s="2"/>
      <c r="B27" s="221"/>
      <c r="C27" s="12"/>
      <c r="D27" s="13"/>
      <c r="E27" s="8"/>
      <c r="F27" s="11"/>
      <c r="G27" s="10"/>
      <c r="H27" s="304"/>
      <c r="I27" s="305" t="s">
        <v>42</v>
      </c>
      <c r="J27" s="306"/>
      <c r="K27" s="306"/>
      <c r="L27" s="307"/>
      <c r="M27" s="307"/>
      <c r="N27" s="3"/>
      <c r="O27" s="2"/>
    </row>
    <row r="28" spans="1:15" ht="10.5" customHeight="1" x14ac:dyDescent="0.2">
      <c r="A28" s="2"/>
      <c r="B28" s="221"/>
      <c r="C28" s="9"/>
      <c r="D28" s="13"/>
      <c r="E28" s="15"/>
      <c r="F28" s="13"/>
      <c r="G28" s="10"/>
      <c r="H28" s="13"/>
      <c r="I28" s="308"/>
      <c r="J28" s="308"/>
      <c r="K28" s="308"/>
      <c r="L28" s="308"/>
      <c r="M28" s="472"/>
      <c r="N28" s="309"/>
      <c r="O28" s="2"/>
    </row>
    <row r="29" spans="1:15" ht="16.5" customHeight="1" x14ac:dyDescent="0.2">
      <c r="A29" s="2"/>
      <c r="B29" s="221"/>
      <c r="C29" s="9"/>
      <c r="D29" s="13"/>
      <c r="E29" s="15"/>
      <c r="F29" s="13"/>
      <c r="G29" s="10"/>
      <c r="H29" s="13"/>
      <c r="I29" s="13" t="s">
        <v>413</v>
      </c>
      <c r="J29" s="13"/>
      <c r="K29" s="13"/>
      <c r="L29" s="13"/>
      <c r="M29" s="472"/>
      <c r="N29" s="310"/>
      <c r="O29" s="2"/>
    </row>
    <row r="30" spans="1:15" ht="10.5" customHeight="1" x14ac:dyDescent="0.2">
      <c r="A30" s="2"/>
      <c r="B30" s="221"/>
      <c r="C30" s="9"/>
      <c r="D30" s="13"/>
      <c r="E30" s="15"/>
      <c r="F30" s="13"/>
      <c r="G30" s="10"/>
      <c r="H30" s="13"/>
      <c r="I30" s="13"/>
      <c r="J30" s="13"/>
      <c r="K30" s="13"/>
      <c r="L30" s="13"/>
      <c r="M30" s="472"/>
      <c r="N30" s="310"/>
      <c r="O30" s="2"/>
    </row>
    <row r="31" spans="1:15" ht="16.5" customHeight="1" x14ac:dyDescent="0.2">
      <c r="A31" s="2"/>
      <c r="B31" s="221"/>
      <c r="C31" s="12"/>
      <c r="D31" s="13"/>
      <c r="E31" s="8"/>
      <c r="F31" s="11"/>
      <c r="G31" s="10"/>
      <c r="H31" s="11"/>
      <c r="I31" s="1476" t="s">
        <v>46</v>
      </c>
      <c r="J31" s="1476"/>
      <c r="K31" s="1471">
        <f>+capa!H27</f>
        <v>43132</v>
      </c>
      <c r="L31" s="1472"/>
      <c r="M31" s="472"/>
      <c r="N31" s="311"/>
      <c r="O31" s="2"/>
    </row>
    <row r="32" spans="1:15" ht="10.5" customHeight="1" x14ac:dyDescent="0.2">
      <c r="A32" s="2"/>
      <c r="B32" s="221"/>
      <c r="C32" s="12"/>
      <c r="D32" s="13"/>
      <c r="E32" s="8"/>
      <c r="F32" s="11"/>
      <c r="G32" s="10"/>
      <c r="H32" s="11"/>
      <c r="I32" s="207"/>
      <c r="J32" s="207"/>
      <c r="K32" s="206"/>
      <c r="L32" s="206"/>
      <c r="M32" s="472"/>
      <c r="N32" s="311"/>
      <c r="O32" s="2"/>
    </row>
    <row r="33" spans="1:15" ht="16.5" customHeight="1" x14ac:dyDescent="0.2">
      <c r="A33" s="2"/>
      <c r="B33" s="221"/>
      <c r="C33" s="9"/>
      <c r="D33" s="13"/>
      <c r="E33" s="15"/>
      <c r="F33" s="13"/>
      <c r="G33" s="10"/>
      <c r="H33" s="13"/>
      <c r="I33" s="1469" t="s">
        <v>408</v>
      </c>
      <c r="J33" s="1470"/>
      <c r="K33" s="1470"/>
      <c r="L33" s="1470"/>
      <c r="M33" s="472"/>
      <c r="N33" s="310"/>
      <c r="O33" s="2"/>
    </row>
    <row r="34" spans="1:15" s="92" customFormat="1" ht="14.25" customHeight="1" x14ac:dyDescent="0.2">
      <c r="A34" s="2"/>
      <c r="B34" s="221"/>
      <c r="C34" s="9"/>
      <c r="D34" s="13"/>
      <c r="E34" s="15"/>
      <c r="F34" s="13"/>
      <c r="G34" s="980"/>
      <c r="H34" s="13"/>
      <c r="I34" s="178"/>
      <c r="J34" s="979"/>
      <c r="K34" s="979"/>
      <c r="L34" s="979"/>
      <c r="M34" s="472"/>
      <c r="N34" s="310"/>
      <c r="O34" s="2"/>
    </row>
    <row r="35" spans="1:15" s="92" customFormat="1" ht="20.25" customHeight="1" x14ac:dyDescent="0.2">
      <c r="A35" s="2"/>
      <c r="B35" s="221"/>
      <c r="C35" s="171"/>
      <c r="D35" s="13"/>
      <c r="E35" s="981"/>
      <c r="F35" s="11"/>
      <c r="G35" s="980"/>
      <c r="H35" s="11"/>
      <c r="I35" s="1479" t="s">
        <v>410</v>
      </c>
      <c r="J35" s="1479"/>
      <c r="K35" s="1479"/>
      <c r="L35" s="1479"/>
      <c r="M35" s="472"/>
      <c r="N35" s="311"/>
      <c r="O35" s="2"/>
    </row>
    <row r="36" spans="1:15" s="92" customFormat="1" ht="12.75" customHeight="1" x14ac:dyDescent="0.2">
      <c r="A36" s="2"/>
      <c r="B36" s="221"/>
      <c r="C36" s="171"/>
      <c r="D36" s="13"/>
      <c r="E36" s="981"/>
      <c r="F36" s="11"/>
      <c r="G36" s="980"/>
      <c r="H36" s="11"/>
      <c r="I36" s="976" t="s">
        <v>409</v>
      </c>
      <c r="J36" s="976"/>
      <c r="K36" s="976"/>
      <c r="L36" s="976"/>
      <c r="M36" s="472"/>
      <c r="N36" s="311"/>
      <c r="O36" s="2"/>
    </row>
    <row r="37" spans="1:15" s="92" customFormat="1" ht="12.75" customHeight="1" x14ac:dyDescent="0.2">
      <c r="A37" s="2"/>
      <c r="B37" s="221"/>
      <c r="C37" s="171"/>
      <c r="D37" s="13"/>
      <c r="E37" s="981"/>
      <c r="F37" s="11"/>
      <c r="G37" s="980"/>
      <c r="H37" s="11"/>
      <c r="I37" s="1480" t="s">
        <v>412</v>
      </c>
      <c r="J37" s="1480"/>
      <c r="K37" s="1480"/>
      <c r="L37" s="1480"/>
      <c r="M37" s="472"/>
      <c r="N37" s="311"/>
      <c r="O37" s="2"/>
    </row>
    <row r="38" spans="1:15" s="92" customFormat="1" ht="20.25" customHeight="1" x14ac:dyDescent="0.2">
      <c r="A38" s="2"/>
      <c r="B38" s="221"/>
      <c r="C38" s="9"/>
      <c r="D38" s="13"/>
      <c r="E38" s="15"/>
      <c r="F38" s="13"/>
      <c r="G38" s="366"/>
      <c r="H38" s="13"/>
      <c r="I38" s="1477" t="s">
        <v>464</v>
      </c>
      <c r="J38" s="1477"/>
      <c r="K38" s="1477"/>
      <c r="L38" s="976"/>
      <c r="M38" s="472"/>
      <c r="N38" s="310"/>
      <c r="O38" s="2"/>
    </row>
    <row r="39" spans="1:15" ht="19.5" customHeight="1" x14ac:dyDescent="0.2">
      <c r="A39" s="2"/>
      <c r="B39" s="221"/>
      <c r="C39" s="12"/>
      <c r="D39" s="13"/>
      <c r="E39" s="8"/>
      <c r="F39" s="11"/>
      <c r="G39" s="10"/>
      <c r="H39" s="11"/>
      <c r="I39" s="1477" t="s">
        <v>495</v>
      </c>
      <c r="J39" s="1477"/>
      <c r="K39" s="1477"/>
      <c r="L39" s="1477"/>
      <c r="M39" s="472"/>
      <c r="N39" s="311"/>
      <c r="O39" s="2"/>
    </row>
    <row r="40" spans="1:15" ht="14.25" customHeight="1" x14ac:dyDescent="0.2">
      <c r="A40" s="2"/>
      <c r="B40" s="221"/>
      <c r="C40" s="12"/>
      <c r="D40" s="13"/>
      <c r="E40" s="8"/>
      <c r="F40" s="11"/>
      <c r="G40" s="10"/>
      <c r="H40" s="11"/>
      <c r="I40" s="976"/>
      <c r="J40" s="976"/>
      <c r="K40" s="976"/>
      <c r="L40" s="976"/>
      <c r="M40" s="472"/>
      <c r="N40" s="311"/>
      <c r="O40" s="2"/>
    </row>
    <row r="41" spans="1:15" ht="12.75" customHeight="1" x14ac:dyDescent="0.2">
      <c r="A41" s="2"/>
      <c r="B41" s="221"/>
      <c r="C41" s="12"/>
      <c r="D41" s="13"/>
      <c r="E41" s="8"/>
      <c r="F41" s="11"/>
      <c r="G41" s="10"/>
      <c r="H41" s="11"/>
      <c r="I41" s="1478" t="s">
        <v>51</v>
      </c>
      <c r="J41" s="1478"/>
      <c r="K41" s="1478"/>
      <c r="L41" s="1478"/>
      <c r="M41" s="472"/>
      <c r="N41" s="311"/>
      <c r="O41" s="2"/>
    </row>
    <row r="42" spans="1:15" ht="14.25" customHeight="1" x14ac:dyDescent="0.2">
      <c r="A42" s="2"/>
      <c r="B42" s="221"/>
      <c r="C42" s="9"/>
      <c r="D42" s="13"/>
      <c r="E42" s="15"/>
      <c r="F42" s="13"/>
      <c r="G42" s="10"/>
      <c r="H42" s="13"/>
      <c r="I42" s="977"/>
      <c r="J42" s="977"/>
      <c r="K42" s="977"/>
      <c r="L42" s="977"/>
      <c r="M42" s="472"/>
      <c r="N42" s="310"/>
      <c r="O42" s="2"/>
    </row>
    <row r="43" spans="1:15" ht="15" customHeight="1" x14ac:dyDescent="0.2">
      <c r="A43" s="2"/>
      <c r="B43" s="221"/>
      <c r="C43" s="12"/>
      <c r="D43" s="13"/>
      <c r="E43" s="8"/>
      <c r="F43" s="11"/>
      <c r="G43" s="10"/>
      <c r="H43" s="11"/>
      <c r="I43" s="975" t="s">
        <v>23</v>
      </c>
      <c r="J43" s="975"/>
      <c r="K43" s="975"/>
      <c r="L43" s="975"/>
      <c r="M43" s="472"/>
      <c r="N43" s="311"/>
      <c r="O43" s="2"/>
    </row>
    <row r="44" spans="1:15" ht="14.25" customHeight="1" x14ac:dyDescent="0.2">
      <c r="A44" s="2"/>
      <c r="B44" s="221"/>
      <c r="C44" s="12"/>
      <c r="D44" s="13"/>
      <c r="E44" s="8"/>
      <c r="F44" s="11"/>
      <c r="G44" s="10"/>
      <c r="H44" s="11"/>
      <c r="I44" s="205"/>
      <c r="J44" s="205"/>
      <c r="K44" s="205"/>
      <c r="L44" s="205"/>
      <c r="M44" s="472"/>
      <c r="N44" s="311"/>
      <c r="O44" s="2"/>
    </row>
    <row r="45" spans="1:15" ht="16.5" customHeight="1" x14ac:dyDescent="0.2">
      <c r="A45" s="2"/>
      <c r="B45" s="221"/>
      <c r="C45" s="12"/>
      <c r="D45" s="13"/>
      <c r="E45" s="8"/>
      <c r="F45" s="11"/>
      <c r="G45" s="10"/>
      <c r="H45" s="11"/>
      <c r="I45" s="1476" t="s">
        <v>19</v>
      </c>
      <c r="J45" s="1476"/>
      <c r="K45" s="1476"/>
      <c r="L45" s="1476"/>
      <c r="M45" s="472"/>
      <c r="N45" s="311"/>
      <c r="O45" s="2"/>
    </row>
    <row r="46" spans="1:15" ht="14.25" customHeight="1" x14ac:dyDescent="0.2">
      <c r="A46" s="2"/>
      <c r="B46" s="221"/>
      <c r="C46" s="9"/>
      <c r="D46" s="13"/>
      <c r="E46" s="15"/>
      <c r="F46" s="13"/>
      <c r="G46" s="10"/>
      <c r="H46" s="13"/>
      <c r="I46" s="207"/>
      <c r="J46" s="207"/>
      <c r="K46" s="207"/>
      <c r="L46" s="207"/>
      <c r="M46" s="472"/>
      <c r="N46" s="310"/>
      <c r="O46" s="2"/>
    </row>
    <row r="47" spans="1:15" ht="16.5" customHeight="1" x14ac:dyDescent="0.2">
      <c r="A47" s="2"/>
      <c r="B47" s="221"/>
      <c r="C47" s="12"/>
      <c r="D47" s="13"/>
      <c r="E47" s="8"/>
      <c r="F47" s="558"/>
      <c r="G47" s="884"/>
      <c r="H47" s="558"/>
      <c r="I47" s="1475" t="s">
        <v>10</v>
      </c>
      <c r="J47" s="1475"/>
      <c r="K47" s="1475"/>
      <c r="L47" s="1475"/>
      <c r="M47" s="472"/>
      <c r="N47" s="311"/>
      <c r="O47" s="2"/>
    </row>
    <row r="48" spans="1:15" ht="12.75" customHeight="1" x14ac:dyDescent="0.2">
      <c r="A48" s="2"/>
      <c r="B48" s="221"/>
      <c r="C48" s="9"/>
      <c r="D48" s="13"/>
      <c r="E48" s="15"/>
      <c r="F48" s="978"/>
      <c r="G48" s="884"/>
      <c r="H48" s="978"/>
      <c r="I48" s="472"/>
      <c r="J48" s="472"/>
      <c r="K48" s="472"/>
      <c r="L48" s="472"/>
      <c r="M48" s="472"/>
      <c r="N48" s="310"/>
      <c r="O48" s="2"/>
    </row>
    <row r="49" spans="1:15" ht="30.75" customHeight="1" x14ac:dyDescent="0.2">
      <c r="A49" s="2"/>
      <c r="B49" s="221"/>
      <c r="C49" s="9"/>
      <c r="D49" s="13"/>
      <c r="E49" s="15"/>
      <c r="F49" s="978"/>
      <c r="G49" s="884"/>
      <c r="H49" s="978"/>
      <c r="I49" s="472"/>
      <c r="J49" s="472"/>
      <c r="K49" s="472"/>
      <c r="L49" s="472"/>
      <c r="M49" s="472"/>
      <c r="N49" s="310"/>
      <c r="O49" s="2"/>
    </row>
    <row r="50" spans="1:15" ht="20.25" customHeight="1" x14ac:dyDescent="0.2">
      <c r="A50" s="2"/>
      <c r="B50" s="221"/>
      <c r="C50" s="780"/>
      <c r="D50" s="13"/>
      <c r="E50" s="8"/>
      <c r="F50" s="558"/>
      <c r="G50" s="884"/>
      <c r="H50" s="558"/>
      <c r="I50" s="472"/>
      <c r="J50" s="472"/>
      <c r="K50" s="472"/>
      <c r="L50" s="472"/>
      <c r="M50" s="472"/>
      <c r="N50" s="311"/>
      <c r="O50" s="2"/>
    </row>
    <row r="51" spans="1:15" x14ac:dyDescent="0.2">
      <c r="A51" s="2"/>
      <c r="B51" s="362">
        <v>2</v>
      </c>
      <c r="C51" s="1474">
        <v>43132</v>
      </c>
      <c r="D51" s="1474"/>
      <c r="E51" s="1474"/>
      <c r="F51" s="1474"/>
      <c r="G51" s="1474"/>
      <c r="H51" s="1474"/>
      <c r="I51" s="4"/>
      <c r="J51" s="4"/>
      <c r="K51" s="4"/>
      <c r="L51" s="4"/>
      <c r="M51" s="4"/>
      <c r="O51" s="2"/>
    </row>
  </sheetData>
  <customSheetViews>
    <customSheetView guid="{D8E90C30-C61D-40A7-989F-8651AA8E91E2}" showPageBreaks="1" printArea="1" showRuler="0" topLeftCell="A28">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6">
    <mergeCell ref="C51:E51"/>
    <mergeCell ref="F51:H51"/>
    <mergeCell ref="I47:L47"/>
    <mergeCell ref="I45:L45"/>
    <mergeCell ref="I31:J31"/>
    <mergeCell ref="I38:K38"/>
    <mergeCell ref="I39:L39"/>
    <mergeCell ref="I41:L41"/>
    <mergeCell ref="I35:L35"/>
    <mergeCell ref="I37:L37"/>
    <mergeCell ref="C4:H21"/>
    <mergeCell ref="F1:H1"/>
    <mergeCell ref="I33:L33"/>
    <mergeCell ref="K31:L31"/>
    <mergeCell ref="C2:G2"/>
    <mergeCell ref="C3:G3"/>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2" enableFormatConditionsCalculation="0">
    <tabColor indexed="55"/>
  </sheetPr>
  <dimension ref="A1:AG71"/>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710937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211"/>
      <c r="C1" s="211"/>
      <c r="D1" s="211"/>
      <c r="E1" s="211"/>
      <c r="F1" s="211"/>
      <c r="G1" s="212"/>
      <c r="H1" s="212"/>
      <c r="I1" s="212"/>
      <c r="J1" s="212"/>
      <c r="K1" s="212"/>
      <c r="L1" s="212"/>
      <c r="M1" s="212"/>
      <c r="N1" s="212"/>
      <c r="O1" s="212"/>
      <c r="P1" s="212"/>
      <c r="Q1" s="212"/>
      <c r="R1" s="212"/>
      <c r="S1" s="212"/>
      <c r="T1" s="212"/>
      <c r="U1" s="212"/>
      <c r="V1" s="212"/>
      <c r="W1" s="212"/>
      <c r="X1" s="1554" t="s">
        <v>310</v>
      </c>
      <c r="Y1" s="1554"/>
      <c r="Z1" s="1554"/>
      <c r="AA1" s="1554"/>
      <c r="AB1" s="1554"/>
      <c r="AC1" s="1554"/>
      <c r="AD1" s="1554"/>
      <c r="AE1" s="1554"/>
      <c r="AF1" s="1554"/>
      <c r="AG1" s="2"/>
    </row>
    <row r="2" spans="1:33" ht="6" customHeight="1" x14ac:dyDescent="0.2">
      <c r="A2" s="213"/>
      <c r="B2" s="1557"/>
      <c r="C2" s="1557"/>
      <c r="D2" s="1557"/>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
    </row>
    <row r="3" spans="1:33" ht="12" customHeight="1" x14ac:dyDescent="0.2">
      <c r="A3" s="213"/>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
    </row>
    <row r="4" spans="1:33" s="7" customFormat="1" ht="13.5" customHeight="1" x14ac:dyDescent="0.2">
      <c r="A4" s="214"/>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6"/>
    </row>
    <row r="5" spans="1:33" ht="3.75" customHeight="1" x14ac:dyDescent="0.2">
      <c r="A5" s="213"/>
      <c r="B5" s="4"/>
      <c r="C5" s="8"/>
      <c r="D5" s="8"/>
      <c r="E5" s="8"/>
      <c r="F5" s="1726"/>
      <c r="G5" s="1726"/>
      <c r="H5" s="1726"/>
      <c r="I5" s="1726"/>
      <c r="J5" s="1726"/>
      <c r="K5" s="1726"/>
      <c r="L5" s="1726"/>
      <c r="M5" s="8"/>
      <c r="N5" s="8"/>
      <c r="O5" s="8"/>
      <c r="P5" s="8"/>
      <c r="Q5" s="8"/>
      <c r="R5" s="3"/>
      <c r="S5" s="3"/>
      <c r="T5" s="3"/>
      <c r="U5" s="61"/>
      <c r="V5" s="3"/>
      <c r="W5" s="3"/>
      <c r="X5" s="3"/>
      <c r="Y5" s="3"/>
      <c r="Z5" s="3"/>
      <c r="AA5" s="3"/>
      <c r="AB5" s="3"/>
      <c r="AC5" s="3"/>
      <c r="AD5" s="3"/>
      <c r="AE5" s="3"/>
      <c r="AF5" s="4"/>
      <c r="AG5" s="2"/>
    </row>
    <row r="6" spans="1:33" ht="9.75" customHeight="1" x14ac:dyDescent="0.2">
      <c r="A6" s="213"/>
      <c r="B6" s="4"/>
      <c r="C6" s="8"/>
      <c r="D6" s="8"/>
      <c r="E6" s="10"/>
      <c r="F6" s="1723"/>
      <c r="G6" s="1723"/>
      <c r="H6" s="1723"/>
      <c r="I6" s="1723"/>
      <c r="J6" s="1723"/>
      <c r="K6" s="1723"/>
      <c r="L6" s="1723"/>
      <c r="M6" s="1723"/>
      <c r="N6" s="1723"/>
      <c r="O6" s="1723"/>
      <c r="P6" s="1723"/>
      <c r="Q6" s="1723"/>
      <c r="R6" s="1723"/>
      <c r="S6" s="1723"/>
      <c r="T6" s="1723"/>
      <c r="U6" s="1723"/>
      <c r="V6" s="1723"/>
      <c r="W6" s="10"/>
      <c r="X6" s="1723"/>
      <c r="Y6" s="1723"/>
      <c r="Z6" s="1723"/>
      <c r="AA6" s="1723"/>
      <c r="AB6" s="1723"/>
      <c r="AC6" s="1723"/>
      <c r="AD6" s="1723"/>
      <c r="AE6" s="10"/>
      <c r="AF6" s="4"/>
      <c r="AG6" s="2"/>
    </row>
    <row r="7" spans="1:33" ht="12.75" customHeight="1" x14ac:dyDescent="0.2">
      <c r="A7" s="213"/>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
    </row>
    <row r="8" spans="1:33" s="62" customFormat="1" ht="15" customHeight="1" x14ac:dyDescent="0.2">
      <c r="A8" s="355"/>
      <c r="B8" s="79"/>
      <c r="C8" s="59"/>
      <c r="D8" s="60"/>
      <c r="E8" s="61"/>
      <c r="F8" s="61"/>
      <c r="G8" s="61"/>
      <c r="H8" s="61"/>
      <c r="I8" s="61"/>
      <c r="J8" s="61"/>
      <c r="K8" s="61"/>
      <c r="L8" s="61"/>
      <c r="M8" s="61"/>
      <c r="N8" s="61"/>
      <c r="O8" s="61"/>
      <c r="P8" s="61"/>
      <c r="Q8" s="61"/>
      <c r="R8" s="61"/>
      <c r="S8" s="61"/>
      <c r="T8" s="61"/>
      <c r="U8" s="61"/>
      <c r="V8" s="61"/>
      <c r="W8" s="61"/>
      <c r="X8" s="61"/>
      <c r="Y8" s="61"/>
      <c r="Z8" s="61"/>
      <c r="AA8" s="61"/>
      <c r="AB8" s="61"/>
      <c r="AC8" s="61"/>
      <c r="AD8" s="61"/>
      <c r="AE8" s="61"/>
      <c r="AF8" s="73"/>
      <c r="AG8" s="58"/>
    </row>
    <row r="9" spans="1:33" ht="12" customHeight="1" x14ac:dyDescent="0.2">
      <c r="A9" s="213"/>
      <c r="B9" s="4"/>
      <c r="C9" s="43"/>
      <c r="D9" s="13"/>
      <c r="E9" s="74"/>
      <c r="F9" s="74"/>
      <c r="G9" s="74"/>
      <c r="H9" s="74"/>
      <c r="I9" s="74"/>
      <c r="J9" s="74"/>
      <c r="K9" s="74"/>
      <c r="L9" s="74"/>
      <c r="M9" s="74"/>
      <c r="N9" s="74"/>
      <c r="O9" s="74"/>
      <c r="P9" s="74"/>
      <c r="Q9" s="74"/>
      <c r="R9" s="74"/>
      <c r="S9" s="74"/>
      <c r="T9" s="74"/>
      <c r="U9" s="74"/>
      <c r="V9" s="74"/>
      <c r="W9" s="74"/>
      <c r="X9" s="74"/>
      <c r="Y9" s="74"/>
      <c r="Z9" s="74"/>
      <c r="AA9" s="74"/>
      <c r="AB9" s="22"/>
      <c r="AC9" s="74"/>
      <c r="AD9" s="22"/>
      <c r="AE9" s="74"/>
      <c r="AF9" s="3"/>
      <c r="AG9" s="2"/>
    </row>
    <row r="10" spans="1:33" ht="12" customHeight="1" x14ac:dyDescent="0.2">
      <c r="A10" s="213"/>
      <c r="B10" s="4"/>
      <c r="C10" s="43"/>
      <c r="D10" s="13"/>
      <c r="E10" s="74"/>
      <c r="F10" s="74"/>
      <c r="G10" s="74"/>
      <c r="H10" s="74"/>
      <c r="I10" s="74"/>
      <c r="J10" s="74"/>
      <c r="K10" s="74"/>
      <c r="L10" s="74"/>
      <c r="M10" s="74"/>
      <c r="N10" s="74"/>
      <c r="O10" s="74"/>
      <c r="P10" s="74"/>
      <c r="Q10" s="74"/>
      <c r="R10" s="74"/>
      <c r="S10" s="74"/>
      <c r="T10" s="74"/>
      <c r="U10" s="74"/>
      <c r="V10" s="74"/>
      <c r="W10" s="74"/>
      <c r="X10" s="74"/>
      <c r="Y10" s="74"/>
      <c r="Z10" s="74"/>
      <c r="AA10" s="74"/>
      <c r="AB10" s="22"/>
      <c r="AC10" s="74"/>
      <c r="AD10" s="22"/>
      <c r="AE10" s="74"/>
      <c r="AF10" s="3"/>
      <c r="AG10" s="2"/>
    </row>
    <row r="11" spans="1:33" ht="12" customHeight="1" x14ac:dyDescent="0.2">
      <c r="A11" s="213"/>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
    </row>
    <row r="12" spans="1:33" ht="12" customHeight="1" x14ac:dyDescent="0.2">
      <c r="A12" s="213"/>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
    </row>
    <row r="13" spans="1:33" ht="12" customHeight="1" x14ac:dyDescent="0.2">
      <c r="A13" s="213"/>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
    </row>
    <row r="14" spans="1:33" ht="12" customHeight="1" x14ac:dyDescent="0.2">
      <c r="A14" s="213"/>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
    </row>
    <row r="15" spans="1:33" ht="12" customHeight="1" x14ac:dyDescent="0.2">
      <c r="A15" s="213"/>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
    </row>
    <row r="16" spans="1:33" ht="12" customHeight="1" x14ac:dyDescent="0.2">
      <c r="A16" s="213"/>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
    </row>
    <row r="17" spans="1:33" ht="12" customHeight="1" x14ac:dyDescent="0.2">
      <c r="A17" s="213"/>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
    </row>
    <row r="18" spans="1:33" ht="12" customHeight="1" x14ac:dyDescent="0.2">
      <c r="A18" s="213"/>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
    </row>
    <row r="19" spans="1:33" ht="12" customHeight="1" x14ac:dyDescent="0.2">
      <c r="A19" s="213"/>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
    </row>
    <row r="20" spans="1:33" ht="12" customHeight="1" x14ac:dyDescent="0.2">
      <c r="A20" s="213"/>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
    </row>
    <row r="21" spans="1:33" ht="12" customHeight="1" x14ac:dyDescent="0.2">
      <c r="A21" s="213"/>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
    </row>
    <row r="22" spans="1:33" ht="12" customHeight="1" x14ac:dyDescent="0.2">
      <c r="A22" s="213"/>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
    </row>
    <row r="23" spans="1:33" ht="12" customHeight="1" x14ac:dyDescent="0.2">
      <c r="A23" s="213"/>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
    </row>
    <row r="24" spans="1:33" ht="12" customHeight="1" x14ac:dyDescent="0.2">
      <c r="A24" s="213"/>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
    </row>
    <row r="25" spans="1:33" ht="12" customHeight="1" x14ac:dyDescent="0.2">
      <c r="A25" s="213"/>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
    </row>
    <row r="26" spans="1:33" ht="12" customHeight="1" x14ac:dyDescent="0.2">
      <c r="A26" s="213"/>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
    </row>
    <row r="27" spans="1:33" ht="12" customHeight="1" x14ac:dyDescent="0.2">
      <c r="A27" s="213"/>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
    </row>
    <row r="28" spans="1:33" ht="12" customHeight="1" x14ac:dyDescent="0.2">
      <c r="A28" s="213"/>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
    </row>
    <row r="29" spans="1:33" ht="6" customHeight="1" x14ac:dyDescent="0.2">
      <c r="A29" s="213"/>
      <c r="B29" s="4"/>
      <c r="C29" s="43"/>
      <c r="D29" s="13"/>
      <c r="E29" s="13"/>
      <c r="F29" s="13"/>
      <c r="G29" s="13"/>
      <c r="H29" s="13"/>
      <c r="I29" s="13"/>
      <c r="J29" s="13"/>
      <c r="K29" s="13"/>
      <c r="L29" s="13"/>
      <c r="M29" s="13"/>
      <c r="N29" s="13"/>
      <c r="O29" s="13"/>
      <c r="P29" s="13"/>
      <c r="Q29" s="13"/>
      <c r="R29" s="11"/>
      <c r="S29" s="11"/>
      <c r="T29" s="11"/>
      <c r="U29" s="11"/>
      <c r="V29" s="19"/>
      <c r="W29" s="11"/>
      <c r="X29" s="11"/>
      <c r="Y29" s="11"/>
      <c r="Z29" s="11"/>
      <c r="AA29" s="11"/>
      <c r="AB29" s="11"/>
      <c r="AC29" s="11"/>
      <c r="AD29" s="11"/>
      <c r="AE29" s="11"/>
      <c r="AF29" s="3"/>
      <c r="AG29" s="2"/>
    </row>
    <row r="30" spans="1:33" ht="6" customHeight="1" x14ac:dyDescent="0.2">
      <c r="A30" s="213"/>
      <c r="B30" s="4"/>
      <c r="C30" s="52"/>
      <c r="D30" s="13"/>
      <c r="E30" s="13"/>
      <c r="F30" s="13"/>
      <c r="G30" s="13"/>
      <c r="H30" s="13"/>
      <c r="I30" s="13"/>
      <c r="J30" s="13"/>
      <c r="K30" s="13"/>
      <c r="L30" s="13"/>
      <c r="M30" s="13"/>
      <c r="N30" s="13"/>
      <c r="O30" s="13"/>
      <c r="P30" s="13"/>
      <c r="Q30" s="13"/>
      <c r="R30" s="11"/>
      <c r="S30" s="11"/>
      <c r="T30" s="11"/>
      <c r="U30" s="11"/>
      <c r="V30" s="19"/>
      <c r="W30" s="11"/>
      <c r="X30" s="11"/>
      <c r="Y30" s="11"/>
      <c r="Z30" s="11"/>
      <c r="AA30" s="11"/>
      <c r="AB30" s="11"/>
      <c r="AC30" s="11"/>
      <c r="AD30" s="11"/>
      <c r="AE30" s="11"/>
      <c r="AF30" s="3"/>
      <c r="AG30" s="2"/>
    </row>
    <row r="31" spans="1:33" ht="9" customHeight="1" x14ac:dyDescent="0.2">
      <c r="A31" s="213"/>
      <c r="B31" s="4"/>
      <c r="C31" s="49"/>
      <c r="D31" s="49"/>
      <c r="E31" s="49"/>
      <c r="F31" s="49"/>
      <c r="G31" s="49"/>
      <c r="H31" s="49"/>
      <c r="I31" s="49"/>
      <c r="J31" s="13"/>
      <c r="K31" s="13"/>
      <c r="L31" s="13"/>
      <c r="M31" s="13"/>
      <c r="N31" s="13"/>
      <c r="O31" s="13"/>
      <c r="P31" s="13"/>
      <c r="Q31" s="13"/>
      <c r="R31" s="11"/>
      <c r="S31" s="11"/>
      <c r="T31" s="11"/>
      <c r="U31" s="11"/>
      <c r="V31" s="19"/>
      <c r="W31" s="11"/>
      <c r="X31" s="11"/>
      <c r="Y31" s="11"/>
      <c r="Z31" s="11"/>
      <c r="AA31" s="11"/>
      <c r="AB31" s="11"/>
      <c r="AC31" s="11"/>
      <c r="AD31" s="11"/>
      <c r="AE31" s="11"/>
      <c r="AF31" s="3"/>
      <c r="AG31" s="2"/>
    </row>
    <row r="32" spans="1:33" ht="12.75" customHeight="1" x14ac:dyDescent="0.2">
      <c r="A32" s="213"/>
      <c r="B32" s="4"/>
      <c r="C32" s="43"/>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
    </row>
    <row r="33" spans="1:33" ht="12.75" customHeight="1" x14ac:dyDescent="0.2">
      <c r="A33" s="213"/>
      <c r="B33" s="4"/>
      <c r="C33" s="43"/>
      <c r="D33" s="13"/>
      <c r="E33" s="13"/>
      <c r="F33" s="13"/>
      <c r="G33" s="13"/>
      <c r="H33" s="13"/>
      <c r="I33" s="13"/>
      <c r="J33" s="13"/>
      <c r="K33" s="13"/>
      <c r="L33" s="13"/>
      <c r="M33" s="13"/>
      <c r="N33" s="13"/>
      <c r="O33" s="13"/>
      <c r="P33" s="13"/>
      <c r="Q33" s="13"/>
      <c r="R33" s="11"/>
      <c r="S33" s="11"/>
      <c r="T33" s="11"/>
      <c r="U33" s="11"/>
      <c r="V33" s="19"/>
      <c r="W33" s="11"/>
      <c r="X33" s="11"/>
      <c r="Y33" s="11"/>
      <c r="Z33" s="11"/>
      <c r="AA33" s="11"/>
      <c r="AB33" s="11"/>
      <c r="AC33" s="11"/>
      <c r="AD33" s="11"/>
      <c r="AE33" s="11"/>
      <c r="AF33" s="3"/>
      <c r="AG33" s="2"/>
    </row>
    <row r="34" spans="1:33" ht="15.75" customHeight="1" x14ac:dyDescent="0.2">
      <c r="A34" s="213"/>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
    </row>
    <row r="35" spans="1:33" ht="20.25" customHeight="1" x14ac:dyDescent="0.2">
      <c r="A35" s="213"/>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
    </row>
    <row r="36" spans="1:33" ht="15.75" customHeight="1" x14ac:dyDescent="0.2">
      <c r="A36" s="213"/>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
    </row>
    <row r="37" spans="1:33" ht="12.75" customHeight="1" x14ac:dyDescent="0.2">
      <c r="A37" s="213"/>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
    </row>
    <row r="38" spans="1:33" ht="12" customHeight="1" x14ac:dyDescent="0.2">
      <c r="A38" s="213"/>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
    </row>
    <row r="39" spans="1:33" ht="12.75" customHeight="1" x14ac:dyDescent="0.2">
      <c r="A39" s="213"/>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
    </row>
    <row r="40" spans="1:33" ht="12.75" customHeight="1" x14ac:dyDescent="0.2">
      <c r="A40" s="213"/>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
    </row>
    <row r="41" spans="1:33" ht="10.5" customHeight="1" x14ac:dyDescent="0.2">
      <c r="A41" s="213"/>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
    </row>
    <row r="42" spans="1:33" ht="19.5" customHeight="1" x14ac:dyDescent="0.2">
      <c r="A42" s="213"/>
      <c r="B42" s="4"/>
      <c r="C42" s="4"/>
      <c r="D42" s="4"/>
      <c r="E42" s="4"/>
      <c r="F42" s="4"/>
      <c r="G42" s="4"/>
      <c r="H42" s="4"/>
      <c r="I42" s="4"/>
      <c r="J42" s="4"/>
      <c r="K42" s="4"/>
      <c r="L42" s="4"/>
      <c r="M42" s="4"/>
      <c r="N42" s="4"/>
      <c r="O42" s="4"/>
      <c r="P42" s="4"/>
      <c r="Q42" s="4"/>
      <c r="R42" s="54"/>
      <c r="S42" s="54"/>
      <c r="T42" s="4"/>
      <c r="U42" s="4"/>
      <c r="V42" s="4"/>
      <c r="W42" s="4"/>
      <c r="X42" s="4"/>
      <c r="Y42" s="4"/>
      <c r="Z42" s="4"/>
      <c r="AA42" s="4"/>
      <c r="AB42" s="17"/>
      <c r="AC42" s="4"/>
      <c r="AD42" s="17"/>
      <c r="AE42" s="4"/>
      <c r="AF42" s="3"/>
      <c r="AG42" s="2"/>
    </row>
    <row r="43" spans="1:33" ht="9" customHeight="1" x14ac:dyDescent="0.2">
      <c r="A43" s="213"/>
      <c r="B43" s="4"/>
      <c r="C43" s="77"/>
      <c r="D43" s="71"/>
      <c r="E43" s="71"/>
      <c r="F43" s="71"/>
      <c r="G43" s="71"/>
      <c r="H43" s="71"/>
      <c r="I43" s="71"/>
      <c r="J43" s="71"/>
      <c r="K43" s="71"/>
      <c r="L43" s="71"/>
      <c r="M43" s="71"/>
      <c r="N43" s="71"/>
      <c r="O43" s="71"/>
      <c r="P43" s="71"/>
      <c r="Q43" s="71"/>
      <c r="R43" s="78"/>
      <c r="S43" s="78"/>
      <c r="T43" s="78"/>
      <c r="U43" s="78"/>
      <c r="V43" s="78"/>
      <c r="W43" s="78"/>
      <c r="X43" s="78"/>
      <c r="Y43" s="78"/>
      <c r="Z43" s="78"/>
      <c r="AA43" s="78"/>
      <c r="AB43" s="78"/>
      <c r="AC43" s="78"/>
      <c r="AD43" s="78"/>
      <c r="AE43" s="78"/>
      <c r="AF43" s="3"/>
      <c r="AG43" s="2"/>
    </row>
    <row r="44" spans="1:33" ht="3.75" customHeight="1" x14ac:dyDescent="0.2">
      <c r="A44" s="213"/>
      <c r="B44" s="4"/>
      <c r="C44" s="8"/>
      <c r="D44" s="8"/>
      <c r="E44" s="8"/>
      <c r="F44" s="8"/>
      <c r="G44" s="8"/>
      <c r="H44" s="8"/>
      <c r="I44" s="8"/>
      <c r="J44" s="8"/>
      <c r="K44" s="8"/>
      <c r="L44" s="8"/>
      <c r="M44" s="8"/>
      <c r="N44" s="8"/>
      <c r="O44" s="8"/>
      <c r="P44" s="8"/>
      <c r="Q44" s="8"/>
      <c r="R44" s="3"/>
      <c r="S44" s="3"/>
      <c r="T44" s="3"/>
      <c r="U44" s="3"/>
      <c r="V44" s="3"/>
      <c r="W44" s="3"/>
      <c r="X44" s="3"/>
      <c r="Y44" s="3"/>
      <c r="Z44" s="3"/>
      <c r="AA44" s="3"/>
      <c r="AB44" s="3"/>
      <c r="AC44" s="3"/>
      <c r="AD44" s="3"/>
      <c r="AE44" s="3"/>
      <c r="AF44" s="3"/>
      <c r="AG44" s="2"/>
    </row>
    <row r="45" spans="1:33" ht="11.25" customHeight="1" x14ac:dyDescent="0.2">
      <c r="A45" s="213"/>
      <c r="B45" s="4"/>
      <c r="C45" s="8"/>
      <c r="D45" s="8"/>
      <c r="E45" s="10"/>
      <c r="F45" s="1723"/>
      <c r="G45" s="1723"/>
      <c r="H45" s="1723"/>
      <c r="I45" s="1723"/>
      <c r="J45" s="1723"/>
      <c r="K45" s="1723"/>
      <c r="L45" s="1723"/>
      <c r="M45" s="1723"/>
      <c r="N45" s="1723"/>
      <c r="O45" s="1723"/>
      <c r="P45" s="1723"/>
      <c r="Q45" s="1723"/>
      <c r="R45" s="1723"/>
      <c r="S45" s="1723"/>
      <c r="T45" s="1723"/>
      <c r="U45" s="1723"/>
      <c r="V45" s="1723"/>
      <c r="W45" s="10"/>
      <c r="X45" s="1723"/>
      <c r="Y45" s="1723"/>
      <c r="Z45" s="1723"/>
      <c r="AA45" s="1723"/>
      <c r="AB45" s="1723"/>
      <c r="AC45" s="1723"/>
      <c r="AD45" s="1723"/>
      <c r="AE45" s="10"/>
      <c r="AF45" s="4"/>
      <c r="AG45" s="2"/>
    </row>
    <row r="46" spans="1:33" ht="12.75" customHeight="1" x14ac:dyDescent="0.2">
      <c r="A46" s="213"/>
      <c r="B46" s="4"/>
      <c r="C46" s="8"/>
      <c r="D46" s="8"/>
      <c r="E46" s="10"/>
      <c r="F46" s="10"/>
      <c r="G46" s="10"/>
      <c r="H46" s="10"/>
      <c r="I46" s="10"/>
      <c r="J46" s="10"/>
      <c r="K46" s="10"/>
      <c r="L46" s="10"/>
      <c r="M46" s="10"/>
      <c r="N46" s="10"/>
      <c r="O46" s="10"/>
      <c r="P46" s="10"/>
      <c r="Q46" s="10"/>
      <c r="R46" s="10"/>
      <c r="S46" s="10"/>
      <c r="T46" s="10"/>
      <c r="U46" s="10"/>
      <c r="V46" s="10"/>
      <c r="W46" s="10"/>
      <c r="X46" s="10"/>
      <c r="Y46" s="10"/>
      <c r="Z46" s="10"/>
      <c r="AA46" s="10"/>
      <c r="AB46" s="10"/>
      <c r="AC46" s="10"/>
      <c r="AD46" s="10"/>
      <c r="AE46" s="10"/>
      <c r="AF46" s="3"/>
      <c r="AG46" s="2"/>
    </row>
    <row r="47" spans="1:33" ht="6" customHeight="1" x14ac:dyDescent="0.2">
      <c r="A47" s="213"/>
      <c r="B47" s="4"/>
      <c r="C47" s="8"/>
      <c r="D47" s="8"/>
      <c r="E47" s="10"/>
      <c r="F47" s="10"/>
      <c r="G47" s="10"/>
      <c r="H47" s="10"/>
      <c r="I47" s="10"/>
      <c r="J47" s="10"/>
      <c r="K47" s="10"/>
      <c r="L47" s="10"/>
      <c r="M47" s="10"/>
      <c r="N47" s="10"/>
      <c r="O47" s="10"/>
      <c r="P47" s="10"/>
      <c r="Q47" s="10"/>
      <c r="R47" s="10"/>
      <c r="S47" s="10"/>
      <c r="T47" s="10"/>
      <c r="U47" s="10"/>
      <c r="V47" s="10"/>
      <c r="W47" s="10"/>
      <c r="X47" s="10"/>
      <c r="Y47" s="10"/>
      <c r="Z47" s="10"/>
      <c r="AA47" s="10"/>
      <c r="AB47" s="10"/>
      <c r="AC47" s="10"/>
      <c r="AD47" s="10"/>
      <c r="AE47" s="10"/>
      <c r="AF47" s="3"/>
      <c r="AG47" s="2"/>
    </row>
    <row r="48" spans="1:33" s="50" customFormat="1" ht="12" customHeight="1" x14ac:dyDescent="0.2">
      <c r="A48" s="356"/>
      <c r="B48" s="48"/>
      <c r="C48" s="55"/>
      <c r="D48" s="49"/>
      <c r="E48" s="57"/>
      <c r="F48" s="57"/>
      <c r="G48" s="57"/>
      <c r="H48" s="57"/>
      <c r="I48" s="57"/>
      <c r="J48" s="57"/>
      <c r="K48" s="57"/>
      <c r="L48" s="57"/>
      <c r="M48" s="57"/>
      <c r="N48" s="57"/>
      <c r="O48" s="57"/>
      <c r="P48" s="57"/>
      <c r="Q48" s="57"/>
      <c r="R48" s="57"/>
      <c r="S48" s="57"/>
      <c r="T48" s="57"/>
      <c r="U48" s="57"/>
      <c r="V48" s="57"/>
      <c r="W48" s="57"/>
      <c r="X48" s="57"/>
      <c r="Y48" s="57"/>
      <c r="Z48" s="57"/>
      <c r="AA48" s="57"/>
      <c r="AB48" s="57"/>
      <c r="AC48" s="57"/>
      <c r="AD48" s="57"/>
      <c r="AE48" s="57"/>
      <c r="AF48" s="64"/>
      <c r="AG48" s="47"/>
    </row>
    <row r="49" spans="1:33" ht="10.5" customHeight="1" x14ac:dyDescent="0.2">
      <c r="A49" s="213"/>
      <c r="B49" s="4"/>
      <c r="C49" s="43"/>
      <c r="D49" s="13"/>
      <c r="E49" s="74"/>
      <c r="F49" s="63"/>
      <c r="G49" s="63"/>
      <c r="H49" s="63"/>
      <c r="I49" s="63"/>
      <c r="J49" s="63"/>
      <c r="K49" s="63"/>
      <c r="L49" s="63"/>
      <c r="M49" s="63"/>
      <c r="N49" s="63"/>
      <c r="O49" s="63"/>
      <c r="P49" s="63"/>
      <c r="Q49" s="63"/>
      <c r="R49" s="63"/>
      <c r="S49" s="63"/>
      <c r="T49" s="63"/>
      <c r="U49" s="63"/>
      <c r="V49" s="63"/>
      <c r="W49" s="63"/>
      <c r="X49" s="63"/>
      <c r="Y49" s="63"/>
      <c r="Z49" s="63"/>
      <c r="AA49" s="63"/>
      <c r="AB49" s="63"/>
      <c r="AC49" s="63"/>
      <c r="AD49" s="63"/>
      <c r="AE49" s="74"/>
      <c r="AF49" s="3"/>
      <c r="AG49" s="2"/>
    </row>
    <row r="50" spans="1:33" ht="12" customHeight="1" x14ac:dyDescent="0.2">
      <c r="A50" s="213"/>
      <c r="B50" s="4"/>
      <c r="C50" s="43"/>
      <c r="D50" s="13"/>
      <c r="E50" s="74"/>
      <c r="F50" s="63"/>
      <c r="G50" s="63"/>
      <c r="H50" s="63"/>
      <c r="I50" s="63"/>
      <c r="J50" s="63"/>
      <c r="K50" s="63"/>
      <c r="L50" s="63"/>
      <c r="M50" s="63"/>
      <c r="N50" s="63"/>
      <c r="O50" s="63"/>
      <c r="P50" s="63"/>
      <c r="Q50" s="63"/>
      <c r="R50" s="63"/>
      <c r="S50" s="63"/>
      <c r="T50" s="63"/>
      <c r="U50" s="63"/>
      <c r="V50" s="63"/>
      <c r="W50" s="63"/>
      <c r="X50" s="63"/>
      <c r="Y50" s="63"/>
      <c r="Z50" s="63"/>
      <c r="AA50" s="63"/>
      <c r="AB50" s="63"/>
      <c r="AC50" s="63"/>
      <c r="AD50" s="63"/>
      <c r="AE50" s="74"/>
      <c r="AF50" s="3"/>
      <c r="AG50" s="2"/>
    </row>
    <row r="51" spans="1:33" ht="12" customHeight="1" x14ac:dyDescent="0.2">
      <c r="A51" s="213"/>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
    </row>
    <row r="52" spans="1:33" ht="12" customHeight="1" x14ac:dyDescent="0.2">
      <c r="A52" s="213"/>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
    </row>
    <row r="53" spans="1:33" ht="12" customHeight="1" x14ac:dyDescent="0.2">
      <c r="A53" s="213"/>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
    </row>
    <row r="54" spans="1:33" ht="12" customHeight="1" x14ac:dyDescent="0.2">
      <c r="A54" s="213"/>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
    </row>
    <row r="55" spans="1:33" ht="12" customHeight="1" x14ac:dyDescent="0.2">
      <c r="A55" s="213"/>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
    </row>
    <row r="56" spans="1:33" ht="12" customHeight="1" x14ac:dyDescent="0.2">
      <c r="A56" s="213"/>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
    </row>
    <row r="57" spans="1:33" ht="12" customHeight="1" x14ac:dyDescent="0.2">
      <c r="A57" s="213"/>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
    </row>
    <row r="58" spans="1:33" ht="12" customHeight="1" x14ac:dyDescent="0.2">
      <c r="A58" s="213"/>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
    </row>
    <row r="59" spans="1:33" ht="12" customHeight="1" x14ac:dyDescent="0.2">
      <c r="A59" s="213"/>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
    </row>
    <row r="60" spans="1:33" ht="12" customHeight="1" x14ac:dyDescent="0.2">
      <c r="A60" s="213"/>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
    </row>
    <row r="61" spans="1:33" ht="12" customHeight="1" x14ac:dyDescent="0.2">
      <c r="A61" s="213"/>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
    </row>
    <row r="62" spans="1:33" ht="12" customHeight="1" x14ac:dyDescent="0.2">
      <c r="A62" s="213"/>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
    </row>
    <row r="63" spans="1:33" ht="12" customHeight="1" x14ac:dyDescent="0.2">
      <c r="A63" s="213"/>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
    </row>
    <row r="64" spans="1:33" ht="12" customHeight="1" x14ac:dyDescent="0.2">
      <c r="A64" s="213"/>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
    </row>
    <row r="65" spans="1:33" ht="12" customHeight="1" x14ac:dyDescent="0.2">
      <c r="A65" s="213"/>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
    </row>
    <row r="66" spans="1:33" ht="12" customHeight="1" x14ac:dyDescent="0.2">
      <c r="A66" s="213"/>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
    </row>
    <row r="67" spans="1:33" ht="12" customHeight="1" x14ac:dyDescent="0.2">
      <c r="A67" s="213"/>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
    </row>
    <row r="68" spans="1:33" ht="12" customHeight="1" x14ac:dyDescent="0.2">
      <c r="A68" s="213"/>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4"/>
    </row>
    <row r="69" spans="1:33" s="67" customFormat="1" ht="9" customHeight="1" x14ac:dyDescent="0.15">
      <c r="A69" s="357"/>
      <c r="B69" s="66"/>
      <c r="C69" s="69"/>
      <c r="D69" s="21"/>
      <c r="E69" s="70"/>
      <c r="F69" s="70"/>
      <c r="G69" s="70"/>
      <c r="H69" s="75"/>
      <c r="I69" s="75"/>
      <c r="J69" s="75"/>
      <c r="K69" s="75"/>
      <c r="L69" s="75"/>
      <c r="M69" s="75"/>
      <c r="N69" s="75"/>
      <c r="O69" s="75"/>
      <c r="P69" s="75"/>
      <c r="Q69" s="75"/>
      <c r="R69" s="75"/>
      <c r="S69" s="75"/>
      <c r="T69" s="75"/>
      <c r="U69" s="75"/>
      <c r="V69" s="75"/>
      <c r="W69" s="75"/>
      <c r="X69" s="75"/>
      <c r="Y69" s="75"/>
      <c r="Z69" s="75"/>
      <c r="AA69" s="75"/>
      <c r="AB69" s="75"/>
      <c r="AC69" s="75"/>
      <c r="AD69" s="75"/>
      <c r="AE69" s="75"/>
      <c r="AF69" s="66"/>
      <c r="AG69" s="66"/>
    </row>
    <row r="70" spans="1:33" ht="11.25" customHeight="1" x14ac:dyDescent="0.2">
      <c r="A70" s="213"/>
      <c r="B70" s="1"/>
      <c r="C70" s="42"/>
      <c r="D70" s="13"/>
      <c r="E70" s="76"/>
      <c r="F70" s="76"/>
      <c r="G70" s="76"/>
      <c r="H70" s="76"/>
      <c r="I70" s="76"/>
      <c r="J70" s="76"/>
      <c r="K70" s="76"/>
      <c r="L70" s="76"/>
      <c r="M70" s="76"/>
      <c r="N70" s="76"/>
      <c r="O70" s="76"/>
      <c r="P70" s="76"/>
      <c r="Q70" s="76"/>
      <c r="R70" s="76"/>
      <c r="S70" s="76"/>
      <c r="T70" s="76"/>
      <c r="U70" s="76"/>
      <c r="V70" s="75"/>
      <c r="W70" s="76"/>
      <c r="X70" s="76"/>
      <c r="Y70" s="76"/>
      <c r="Z70" s="76"/>
      <c r="AA70" s="76"/>
      <c r="AB70" s="76"/>
      <c r="AC70" s="76"/>
      <c r="AD70" s="76"/>
      <c r="AE70" s="76"/>
      <c r="AF70" s="3"/>
      <c r="AG70" s="4"/>
    </row>
    <row r="71" spans="1:33" ht="13.5" customHeight="1" x14ac:dyDescent="0.2">
      <c r="A71" s="213"/>
      <c r="B71" s="360">
        <v>22</v>
      </c>
      <c r="C71" s="1724">
        <v>43132</v>
      </c>
      <c r="D71" s="1725"/>
      <c r="E71" s="1725"/>
      <c r="F71" s="1725"/>
      <c r="G71" s="1721"/>
      <c r="H71" s="1722"/>
      <c r="I71" s="4"/>
      <c r="J71" s="4"/>
      <c r="K71" s="4"/>
      <c r="L71" s="4"/>
      <c r="M71" s="4"/>
      <c r="N71" s="4"/>
      <c r="O71" s="4"/>
      <c r="P71" s="4"/>
      <c r="Q71" s="4"/>
      <c r="R71" s="4"/>
      <c r="S71" s="4"/>
      <c r="T71" s="4"/>
      <c r="U71" s="4"/>
      <c r="V71" s="75"/>
      <c r="W71" s="4"/>
      <c r="X71" s="4"/>
      <c r="Y71" s="4"/>
      <c r="Z71" s="4"/>
      <c r="AA71" s="4"/>
      <c r="AB71" s="4"/>
      <c r="AC71" s="4"/>
      <c r="AD71" s="4"/>
      <c r="AE71" s="4"/>
      <c r="AF71" s="4"/>
      <c r="AG71" s="4"/>
    </row>
  </sheetData>
  <customSheetViews>
    <customSheetView guid="{D8E90C30-C61D-40A7-989F-8651AA8E91E2}" hiddenRows="1" topLeftCell="A34">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34">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34">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X1:AF1"/>
    <mergeCell ref="G71:H71"/>
    <mergeCell ref="B2:D2"/>
    <mergeCell ref="F45:V45"/>
    <mergeCell ref="F6:V6"/>
    <mergeCell ref="C71:F71"/>
    <mergeCell ref="X6:AD6"/>
    <mergeCell ref="X45:AD45"/>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3" enableFormatConditionsCalculation="0">
    <tabColor indexed="55"/>
  </sheetPr>
  <dimension ref="A1:AG73"/>
  <sheetViews>
    <sheetView workbookViewId="0"/>
  </sheetViews>
  <sheetFormatPr defaultRowHeight="12.75" x14ac:dyDescent="0.2"/>
  <cols>
    <col min="1" max="1" width="1" customWidth="1"/>
    <col min="2" max="2" width="2.5703125" customWidth="1"/>
    <col min="3" max="3" width="3" customWidth="1"/>
    <col min="4" max="4" width="9.85546875" customWidth="1"/>
    <col min="5" max="5" width="0.5703125" customWidth="1"/>
    <col min="6" max="6" width="5.85546875" customWidth="1"/>
    <col min="7" max="7" width="0.5703125" customWidth="1"/>
    <col min="8" max="8" width="5.85546875" customWidth="1"/>
    <col min="9" max="9" width="0.5703125" customWidth="1"/>
    <col min="10" max="10" width="5.7109375" customWidth="1"/>
    <col min="11" max="11" width="0.5703125" customWidth="1"/>
    <col min="12" max="12" width="5.5703125" customWidth="1"/>
    <col min="13" max="13" width="0.42578125" customWidth="1"/>
    <col min="14" max="14" width="5.7109375" customWidth="1"/>
    <col min="15" max="15" width="0.5703125" customWidth="1"/>
    <col min="16" max="16" width="5.7109375" customWidth="1"/>
    <col min="17" max="17" width="0.5703125" customWidth="1"/>
    <col min="18" max="18" width="5.7109375" customWidth="1"/>
    <col min="19" max="19" width="0.5703125" customWidth="1"/>
    <col min="20" max="20" width="5.7109375" customWidth="1"/>
    <col min="21" max="21" width="0.5703125" customWidth="1"/>
    <col min="22" max="22" width="5.7109375" style="53" customWidth="1"/>
    <col min="23" max="23" width="0.5703125" customWidth="1"/>
    <col min="24" max="24" width="5.5703125" customWidth="1"/>
    <col min="25" max="25" width="0.5703125" customWidth="1"/>
    <col min="26" max="26" width="5.7109375" customWidth="1"/>
    <col min="27" max="27" width="0.5703125" customWidth="1"/>
    <col min="28" max="28" width="5.7109375" customWidth="1"/>
    <col min="29" max="29" width="0.5703125" customWidth="1"/>
    <col min="30" max="30" width="5.7109375" customWidth="1"/>
    <col min="31" max="31" width="0.5703125" customWidth="1"/>
    <col min="32" max="32" width="2.5703125" customWidth="1"/>
    <col min="33" max="33" width="1" customWidth="1"/>
  </cols>
  <sheetData>
    <row r="1" spans="1:33" ht="13.5" customHeight="1" x14ac:dyDescent="0.2">
      <c r="A1" s="2"/>
      <c r="B1" s="1629" t="s">
        <v>313</v>
      </c>
      <c r="C1" s="1629"/>
      <c r="D1" s="1629"/>
      <c r="E1" s="1629"/>
      <c r="F1" s="1629"/>
      <c r="G1" s="1629"/>
      <c r="H1" s="1629"/>
      <c r="I1" s="212"/>
      <c r="J1" s="212"/>
      <c r="K1" s="212"/>
      <c r="L1" s="212"/>
      <c r="M1" s="212"/>
      <c r="N1" s="212"/>
      <c r="O1" s="212"/>
      <c r="P1" s="212"/>
      <c r="Q1" s="212"/>
      <c r="R1" s="212"/>
      <c r="S1" s="212"/>
      <c r="T1" s="212"/>
      <c r="U1" s="212"/>
      <c r="V1" s="212"/>
      <c r="W1" s="212"/>
      <c r="X1" s="257"/>
      <c r="Y1" s="216"/>
      <c r="Z1" s="216"/>
      <c r="AA1" s="216"/>
      <c r="AB1" s="216"/>
      <c r="AC1" s="216"/>
      <c r="AD1" s="216"/>
      <c r="AE1" s="216"/>
      <c r="AF1" s="216"/>
      <c r="AG1" s="2"/>
    </row>
    <row r="2" spans="1:33" ht="6" customHeight="1" x14ac:dyDescent="0.2">
      <c r="A2" s="2"/>
      <c r="B2" s="1557"/>
      <c r="C2" s="1557"/>
      <c r="D2" s="1557"/>
      <c r="E2" s="16"/>
      <c r="F2" s="16"/>
      <c r="G2" s="16"/>
      <c r="H2" s="16"/>
      <c r="I2" s="16"/>
      <c r="J2" s="210"/>
      <c r="K2" s="210"/>
      <c r="L2" s="210"/>
      <c r="M2" s="210"/>
      <c r="N2" s="210"/>
      <c r="O2" s="210"/>
      <c r="P2" s="210"/>
      <c r="Q2" s="210"/>
      <c r="R2" s="210"/>
      <c r="S2" s="210"/>
      <c r="T2" s="210"/>
      <c r="U2" s="210"/>
      <c r="V2" s="210"/>
      <c r="W2" s="210"/>
      <c r="X2" s="210"/>
      <c r="Y2" s="210"/>
      <c r="Z2" s="4"/>
      <c r="AA2" s="4"/>
      <c r="AB2" s="4"/>
      <c r="AC2" s="4"/>
      <c r="AD2" s="4"/>
      <c r="AE2" s="4"/>
      <c r="AF2" s="4"/>
      <c r="AG2" s="221"/>
    </row>
    <row r="3" spans="1:33" ht="12" customHeight="1" x14ac:dyDescent="0.2">
      <c r="A3" s="2"/>
      <c r="B3" s="4"/>
      <c r="C3" s="4"/>
      <c r="D3" s="4"/>
      <c r="E3" s="4"/>
      <c r="F3" s="4"/>
      <c r="G3" s="4"/>
      <c r="H3" s="4"/>
      <c r="I3" s="4"/>
      <c r="J3" s="4"/>
      <c r="K3" s="4"/>
      <c r="L3" s="4"/>
      <c r="M3" s="4"/>
      <c r="N3" s="4"/>
      <c r="O3" s="4"/>
      <c r="P3" s="4"/>
      <c r="Q3" s="4"/>
      <c r="R3" s="4"/>
      <c r="S3" s="4"/>
      <c r="T3" s="4"/>
      <c r="U3" s="4"/>
      <c r="V3" s="4"/>
      <c r="W3" s="4"/>
      <c r="X3" s="4"/>
      <c r="Y3" s="4"/>
      <c r="Z3" s="4"/>
      <c r="AA3" s="4"/>
      <c r="AB3" s="17"/>
      <c r="AC3" s="4"/>
      <c r="AD3" s="17"/>
      <c r="AE3" s="4"/>
      <c r="AF3" s="4"/>
      <c r="AG3" s="221"/>
    </row>
    <row r="4" spans="1:33" s="7" customFormat="1" ht="13.5" customHeight="1" x14ac:dyDescent="0.2">
      <c r="A4" s="6"/>
      <c r="B4" s="14"/>
      <c r="C4" s="77"/>
      <c r="D4" s="71"/>
      <c r="E4" s="71"/>
      <c r="F4" s="71"/>
      <c r="G4" s="71"/>
      <c r="H4" s="71"/>
      <c r="I4" s="71"/>
      <c r="J4" s="71"/>
      <c r="K4" s="71"/>
      <c r="L4" s="71"/>
      <c r="M4" s="71"/>
      <c r="N4" s="71"/>
      <c r="O4" s="71"/>
      <c r="P4" s="71"/>
      <c r="Q4" s="71"/>
      <c r="R4" s="78"/>
      <c r="S4" s="78"/>
      <c r="T4" s="78"/>
      <c r="U4" s="78"/>
      <c r="V4" s="78"/>
      <c r="W4" s="78"/>
      <c r="X4" s="78"/>
      <c r="Y4" s="78"/>
      <c r="Z4" s="78"/>
      <c r="AA4" s="78"/>
      <c r="AB4" s="78"/>
      <c r="AC4" s="78"/>
      <c r="AD4" s="78"/>
      <c r="AE4" s="78"/>
      <c r="AF4" s="4"/>
      <c r="AG4" s="220"/>
    </row>
    <row r="5" spans="1:33" ht="3.75" customHeight="1" x14ac:dyDescent="0.2">
      <c r="A5" s="2"/>
      <c r="B5" s="4"/>
      <c r="C5" s="8"/>
      <c r="D5" s="8"/>
      <c r="E5" s="8"/>
      <c r="F5" s="1726"/>
      <c r="G5" s="1726"/>
      <c r="H5" s="1726"/>
      <c r="I5" s="1726"/>
      <c r="J5" s="1726"/>
      <c r="K5" s="1726"/>
      <c r="L5" s="1726"/>
      <c r="M5" s="8"/>
      <c r="N5" s="8"/>
      <c r="O5" s="8"/>
      <c r="P5" s="8"/>
      <c r="Q5" s="8"/>
      <c r="R5" s="3"/>
      <c r="S5" s="3"/>
      <c r="T5" s="3"/>
      <c r="U5" s="61"/>
      <c r="V5" s="3"/>
      <c r="W5" s="3"/>
      <c r="X5" s="3"/>
      <c r="Y5" s="3"/>
      <c r="Z5" s="3"/>
      <c r="AA5" s="3"/>
      <c r="AB5" s="3"/>
      <c r="AC5" s="3"/>
      <c r="AD5" s="3"/>
      <c r="AE5" s="3"/>
      <c r="AF5" s="4"/>
      <c r="AG5" s="221"/>
    </row>
    <row r="6" spans="1:33" ht="9.75" customHeight="1" x14ac:dyDescent="0.2">
      <c r="A6" s="2"/>
      <c r="B6" s="4"/>
      <c r="C6" s="8"/>
      <c r="D6" s="8"/>
      <c r="E6" s="10"/>
      <c r="F6" s="1723"/>
      <c r="G6" s="1723"/>
      <c r="H6" s="1723"/>
      <c r="I6" s="1723"/>
      <c r="J6" s="1723"/>
      <c r="K6" s="1723"/>
      <c r="L6" s="1723"/>
      <c r="M6" s="1723"/>
      <c r="N6" s="1723"/>
      <c r="O6" s="1723"/>
      <c r="P6" s="1723"/>
      <c r="Q6" s="1723"/>
      <c r="R6" s="1723"/>
      <c r="S6" s="1723"/>
      <c r="T6" s="1723"/>
      <c r="U6" s="1723"/>
      <c r="V6" s="1723"/>
      <c r="W6" s="10"/>
      <c r="X6" s="1723"/>
      <c r="Y6" s="1723"/>
      <c r="Z6" s="1723"/>
      <c r="AA6" s="1723"/>
      <c r="AB6" s="1723"/>
      <c r="AC6" s="1723"/>
      <c r="AD6" s="1723"/>
      <c r="AE6" s="10"/>
      <c r="AF6" s="4"/>
      <c r="AG6" s="221"/>
    </row>
    <row r="7" spans="1:33" ht="12.75" customHeight="1" x14ac:dyDescent="0.2">
      <c r="A7" s="2"/>
      <c r="B7" s="4"/>
      <c r="C7" s="8"/>
      <c r="D7" s="8"/>
      <c r="E7" s="10"/>
      <c r="F7" s="10"/>
      <c r="G7" s="10"/>
      <c r="H7" s="10"/>
      <c r="I7" s="10"/>
      <c r="J7" s="10"/>
      <c r="K7" s="10"/>
      <c r="L7" s="10"/>
      <c r="M7" s="10"/>
      <c r="N7" s="10"/>
      <c r="O7" s="10"/>
      <c r="P7" s="10"/>
      <c r="Q7" s="10"/>
      <c r="R7" s="10"/>
      <c r="S7" s="10"/>
      <c r="T7" s="10"/>
      <c r="U7" s="10"/>
      <c r="V7" s="10"/>
      <c r="W7" s="10"/>
      <c r="X7" s="10"/>
      <c r="Y7" s="10"/>
      <c r="Z7" s="10"/>
      <c r="AA7" s="10"/>
      <c r="AB7" s="10"/>
      <c r="AC7" s="10"/>
      <c r="AD7" s="10"/>
      <c r="AE7" s="10"/>
      <c r="AF7" s="3"/>
      <c r="AG7" s="221"/>
    </row>
    <row r="8" spans="1:33" s="50" customFormat="1" ht="13.5" hidden="1" customHeight="1" x14ac:dyDescent="0.2">
      <c r="A8" s="47"/>
      <c r="B8" s="48"/>
      <c r="C8" s="1727"/>
      <c r="D8" s="1727"/>
      <c r="E8" s="56"/>
      <c r="F8" s="56"/>
      <c r="G8" s="56"/>
      <c r="H8" s="56"/>
      <c r="I8" s="56"/>
      <c r="J8" s="56"/>
      <c r="K8" s="56"/>
      <c r="L8" s="56"/>
      <c r="M8" s="56"/>
      <c r="N8" s="56"/>
      <c r="O8" s="56"/>
      <c r="P8" s="56"/>
      <c r="Q8" s="56"/>
      <c r="R8" s="56"/>
      <c r="S8" s="56"/>
      <c r="T8" s="56"/>
      <c r="U8" s="56"/>
      <c r="V8" s="56"/>
      <c r="W8" s="56"/>
      <c r="X8" s="56"/>
      <c r="Y8" s="56"/>
      <c r="Z8" s="56"/>
      <c r="AA8" s="56"/>
      <c r="AB8" s="56"/>
      <c r="AC8" s="56"/>
      <c r="AD8" s="56"/>
      <c r="AE8" s="56"/>
      <c r="AF8" s="64"/>
      <c r="AG8" s="334"/>
    </row>
    <row r="9" spans="1:33" s="50" customFormat="1" ht="6" hidden="1" customHeight="1" x14ac:dyDescent="0.2">
      <c r="A9" s="47"/>
      <c r="B9" s="48"/>
      <c r="C9" s="55"/>
      <c r="D9" s="55"/>
      <c r="E9" s="51"/>
      <c r="F9" s="51"/>
      <c r="G9" s="51"/>
      <c r="H9" s="51"/>
      <c r="I9" s="51"/>
      <c r="J9" s="51"/>
      <c r="K9" s="51"/>
      <c r="L9" s="51"/>
      <c r="M9" s="51"/>
      <c r="N9" s="51"/>
      <c r="O9" s="51"/>
      <c r="P9" s="51"/>
      <c r="Q9" s="51"/>
      <c r="R9" s="51"/>
      <c r="S9" s="51"/>
      <c r="T9" s="51"/>
      <c r="U9" s="51"/>
      <c r="V9" s="51"/>
      <c r="W9" s="51"/>
      <c r="X9" s="51"/>
      <c r="Y9" s="51"/>
      <c r="Z9" s="51"/>
      <c r="AA9" s="51"/>
      <c r="AB9" s="51"/>
      <c r="AC9" s="51"/>
      <c r="AD9" s="51"/>
      <c r="AE9" s="51"/>
      <c r="AF9" s="64"/>
      <c r="AG9" s="334"/>
    </row>
    <row r="10" spans="1:33" s="62" customFormat="1" ht="15" customHeight="1" x14ac:dyDescent="0.2">
      <c r="A10" s="58"/>
      <c r="B10" s="79"/>
      <c r="C10" s="59"/>
      <c r="D10" s="60"/>
      <c r="E10" s="61"/>
      <c r="F10" s="61"/>
      <c r="G10" s="61"/>
      <c r="H10" s="61"/>
      <c r="I10" s="61"/>
      <c r="J10" s="61"/>
      <c r="K10" s="61"/>
      <c r="L10" s="61"/>
      <c r="M10" s="61"/>
      <c r="N10" s="61"/>
      <c r="O10" s="61"/>
      <c r="P10" s="61"/>
      <c r="Q10" s="61"/>
      <c r="R10" s="61"/>
      <c r="S10" s="61"/>
      <c r="T10" s="61"/>
      <c r="U10" s="61"/>
      <c r="V10" s="61"/>
      <c r="W10" s="61"/>
      <c r="X10" s="61"/>
      <c r="Y10" s="61"/>
      <c r="Z10" s="61"/>
      <c r="AA10" s="61"/>
      <c r="AB10" s="61"/>
      <c r="AC10" s="61"/>
      <c r="AD10" s="61"/>
      <c r="AE10" s="61"/>
      <c r="AF10" s="73"/>
      <c r="AG10" s="331"/>
    </row>
    <row r="11" spans="1:33" ht="12" customHeight="1" x14ac:dyDescent="0.2">
      <c r="A11" s="2"/>
      <c r="B11" s="4"/>
      <c r="C11" s="43"/>
      <c r="D11" s="13"/>
      <c r="E11" s="74"/>
      <c r="F11" s="74"/>
      <c r="G11" s="74"/>
      <c r="H11" s="74"/>
      <c r="I11" s="74"/>
      <c r="J11" s="74"/>
      <c r="K11" s="74"/>
      <c r="L11" s="74"/>
      <c r="M11" s="74"/>
      <c r="N11" s="74"/>
      <c r="O11" s="74"/>
      <c r="P11" s="74"/>
      <c r="Q11" s="74"/>
      <c r="R11" s="74"/>
      <c r="S11" s="74"/>
      <c r="T11" s="74"/>
      <c r="U11" s="74"/>
      <c r="V11" s="74"/>
      <c r="W11" s="74"/>
      <c r="X11" s="74"/>
      <c r="Y11" s="74"/>
      <c r="Z11" s="74"/>
      <c r="AA11" s="74"/>
      <c r="AB11" s="22"/>
      <c r="AC11" s="74"/>
      <c r="AD11" s="22"/>
      <c r="AE11" s="74"/>
      <c r="AF11" s="3"/>
      <c r="AG11" s="221"/>
    </row>
    <row r="12" spans="1:33" ht="12" customHeight="1" x14ac:dyDescent="0.2">
      <c r="A12" s="2"/>
      <c r="B12" s="4"/>
      <c r="C12" s="43"/>
      <c r="D12" s="13"/>
      <c r="E12" s="74"/>
      <c r="F12" s="74"/>
      <c r="G12" s="74"/>
      <c r="H12" s="74"/>
      <c r="I12" s="74"/>
      <c r="J12" s="74"/>
      <c r="K12" s="74"/>
      <c r="L12" s="74"/>
      <c r="M12" s="74"/>
      <c r="N12" s="74"/>
      <c r="O12" s="74"/>
      <c r="P12" s="74"/>
      <c r="Q12" s="74"/>
      <c r="R12" s="74"/>
      <c r="S12" s="74"/>
      <c r="T12" s="74"/>
      <c r="U12" s="74"/>
      <c r="V12" s="74"/>
      <c r="W12" s="74"/>
      <c r="X12" s="74"/>
      <c r="Y12" s="74"/>
      <c r="Z12" s="74"/>
      <c r="AA12" s="74"/>
      <c r="AB12" s="22"/>
      <c r="AC12" s="74"/>
      <c r="AD12" s="22"/>
      <c r="AE12" s="74"/>
      <c r="AF12" s="3"/>
      <c r="AG12" s="221"/>
    </row>
    <row r="13" spans="1:33" ht="12" customHeight="1" x14ac:dyDescent="0.2">
      <c r="A13" s="2"/>
      <c r="B13" s="4"/>
      <c r="C13" s="43"/>
      <c r="D13" s="13"/>
      <c r="E13" s="74"/>
      <c r="F13" s="74"/>
      <c r="G13" s="74"/>
      <c r="H13" s="74"/>
      <c r="I13" s="74"/>
      <c r="J13" s="74"/>
      <c r="K13" s="74"/>
      <c r="L13" s="74"/>
      <c r="M13" s="74"/>
      <c r="N13" s="74"/>
      <c r="O13" s="74"/>
      <c r="P13" s="74"/>
      <c r="Q13" s="74"/>
      <c r="R13" s="74"/>
      <c r="S13" s="74"/>
      <c r="T13" s="74"/>
      <c r="U13" s="74"/>
      <c r="V13" s="74"/>
      <c r="W13" s="74"/>
      <c r="X13" s="74"/>
      <c r="Y13" s="74"/>
      <c r="Z13" s="74"/>
      <c r="AA13" s="74"/>
      <c r="AB13" s="22"/>
      <c r="AC13" s="74"/>
      <c r="AD13" s="22"/>
      <c r="AE13" s="74"/>
      <c r="AF13" s="3"/>
      <c r="AG13" s="221"/>
    </row>
    <row r="14" spans="1:33" ht="12" customHeight="1" x14ac:dyDescent="0.2">
      <c r="A14" s="2"/>
      <c r="B14" s="4"/>
      <c r="C14" s="43"/>
      <c r="D14" s="13"/>
      <c r="E14" s="74"/>
      <c r="F14" s="74"/>
      <c r="G14" s="74"/>
      <c r="H14" s="74"/>
      <c r="I14" s="74"/>
      <c r="J14" s="74"/>
      <c r="K14" s="74"/>
      <c r="L14" s="74"/>
      <c r="M14" s="74"/>
      <c r="N14" s="74"/>
      <c r="O14" s="74"/>
      <c r="P14" s="74"/>
      <c r="Q14" s="74"/>
      <c r="R14" s="74"/>
      <c r="S14" s="74"/>
      <c r="T14" s="74"/>
      <c r="U14" s="74"/>
      <c r="V14" s="74"/>
      <c r="W14" s="74"/>
      <c r="X14" s="74"/>
      <c r="Y14" s="74"/>
      <c r="Z14" s="74"/>
      <c r="AA14" s="74"/>
      <c r="AB14" s="22"/>
      <c r="AC14" s="74"/>
      <c r="AD14" s="22"/>
      <c r="AE14" s="74"/>
      <c r="AF14" s="3"/>
      <c r="AG14" s="221"/>
    </row>
    <row r="15" spans="1:33" ht="12" customHeight="1" x14ac:dyDescent="0.2">
      <c r="A15" s="2"/>
      <c r="B15" s="4"/>
      <c r="C15" s="43"/>
      <c r="D15" s="13"/>
      <c r="E15" s="74"/>
      <c r="F15" s="74"/>
      <c r="G15" s="74"/>
      <c r="H15" s="74"/>
      <c r="I15" s="74"/>
      <c r="J15" s="74"/>
      <c r="K15" s="74"/>
      <c r="L15" s="74"/>
      <c r="M15" s="74"/>
      <c r="N15" s="74"/>
      <c r="O15" s="74"/>
      <c r="P15" s="74"/>
      <c r="Q15" s="74"/>
      <c r="R15" s="74"/>
      <c r="S15" s="74"/>
      <c r="T15" s="74"/>
      <c r="U15" s="74"/>
      <c r="V15" s="74"/>
      <c r="W15" s="74"/>
      <c r="X15" s="74"/>
      <c r="Y15" s="74"/>
      <c r="Z15" s="74"/>
      <c r="AA15" s="74"/>
      <c r="AB15" s="22"/>
      <c r="AC15" s="74"/>
      <c r="AD15" s="22"/>
      <c r="AE15" s="74"/>
      <c r="AF15" s="3"/>
      <c r="AG15" s="221"/>
    </row>
    <row r="16" spans="1:33" ht="12" customHeight="1" x14ac:dyDescent="0.2">
      <c r="A16" s="2"/>
      <c r="B16" s="4"/>
      <c r="C16" s="43"/>
      <c r="D16" s="13"/>
      <c r="E16" s="74"/>
      <c r="F16" s="74"/>
      <c r="G16" s="74"/>
      <c r="H16" s="74"/>
      <c r="I16" s="74"/>
      <c r="J16" s="74"/>
      <c r="K16" s="74"/>
      <c r="L16" s="74"/>
      <c r="M16" s="74"/>
      <c r="N16" s="74"/>
      <c r="O16" s="74"/>
      <c r="P16" s="74"/>
      <c r="Q16" s="74"/>
      <c r="R16" s="74"/>
      <c r="S16" s="74"/>
      <c r="T16" s="74"/>
      <c r="U16" s="74"/>
      <c r="V16" s="74"/>
      <c r="W16" s="74"/>
      <c r="X16" s="74"/>
      <c r="Y16" s="74"/>
      <c r="Z16" s="74"/>
      <c r="AA16" s="74"/>
      <c r="AB16" s="22"/>
      <c r="AC16" s="74"/>
      <c r="AD16" s="22"/>
      <c r="AE16" s="74"/>
      <c r="AF16" s="3"/>
      <c r="AG16" s="221"/>
    </row>
    <row r="17" spans="1:33" ht="12" customHeight="1" x14ac:dyDescent="0.2">
      <c r="A17" s="2"/>
      <c r="B17" s="4"/>
      <c r="C17" s="43"/>
      <c r="D17" s="13"/>
      <c r="E17" s="74"/>
      <c r="F17" s="74"/>
      <c r="G17" s="74"/>
      <c r="H17" s="74"/>
      <c r="I17" s="74"/>
      <c r="J17" s="74"/>
      <c r="K17" s="74"/>
      <c r="L17" s="74"/>
      <c r="M17" s="74"/>
      <c r="N17" s="74"/>
      <c r="O17" s="74"/>
      <c r="P17" s="74"/>
      <c r="Q17" s="74"/>
      <c r="R17" s="74"/>
      <c r="S17" s="74"/>
      <c r="T17" s="74"/>
      <c r="U17" s="74"/>
      <c r="V17" s="74"/>
      <c r="W17" s="74"/>
      <c r="X17" s="74"/>
      <c r="Y17" s="74"/>
      <c r="Z17" s="74"/>
      <c r="AA17" s="74"/>
      <c r="AB17" s="22"/>
      <c r="AC17" s="74"/>
      <c r="AD17" s="22"/>
      <c r="AE17" s="74"/>
      <c r="AF17" s="3"/>
      <c r="AG17" s="221"/>
    </row>
    <row r="18" spans="1:33" ht="12" customHeight="1" x14ac:dyDescent="0.2">
      <c r="A18" s="2"/>
      <c r="B18" s="4"/>
      <c r="C18" s="43"/>
      <c r="D18" s="13"/>
      <c r="E18" s="74"/>
      <c r="F18" s="74"/>
      <c r="G18" s="74"/>
      <c r="H18" s="74"/>
      <c r="I18" s="74"/>
      <c r="J18" s="74"/>
      <c r="K18" s="74"/>
      <c r="L18" s="74"/>
      <c r="M18" s="74"/>
      <c r="N18" s="74"/>
      <c r="O18" s="74"/>
      <c r="P18" s="74"/>
      <c r="Q18" s="74"/>
      <c r="R18" s="74"/>
      <c r="S18" s="74"/>
      <c r="T18" s="74"/>
      <c r="U18" s="74"/>
      <c r="V18" s="74"/>
      <c r="W18" s="74"/>
      <c r="X18" s="74"/>
      <c r="Y18" s="74"/>
      <c r="Z18" s="74"/>
      <c r="AA18" s="74"/>
      <c r="AB18" s="22"/>
      <c r="AC18" s="74"/>
      <c r="AD18" s="22"/>
      <c r="AE18" s="74"/>
      <c r="AF18" s="3"/>
      <c r="AG18" s="221"/>
    </row>
    <row r="19" spans="1:33" ht="12" customHeight="1" x14ac:dyDescent="0.2">
      <c r="A19" s="2"/>
      <c r="B19" s="4"/>
      <c r="C19" s="43"/>
      <c r="D19" s="13"/>
      <c r="E19" s="74"/>
      <c r="F19" s="74"/>
      <c r="G19" s="74"/>
      <c r="H19" s="74"/>
      <c r="I19" s="74"/>
      <c r="J19" s="74"/>
      <c r="K19" s="74"/>
      <c r="L19" s="74"/>
      <c r="M19" s="74"/>
      <c r="N19" s="74"/>
      <c r="O19" s="74"/>
      <c r="P19" s="74"/>
      <c r="Q19" s="74"/>
      <c r="R19" s="74"/>
      <c r="S19" s="74"/>
      <c r="T19" s="74"/>
      <c r="U19" s="74"/>
      <c r="V19" s="74"/>
      <c r="W19" s="74"/>
      <c r="X19" s="74"/>
      <c r="Y19" s="74"/>
      <c r="Z19" s="74"/>
      <c r="AA19" s="74"/>
      <c r="AB19" s="22"/>
      <c r="AC19" s="74"/>
      <c r="AD19" s="22"/>
      <c r="AE19" s="74"/>
      <c r="AF19" s="3"/>
      <c r="AG19" s="221"/>
    </row>
    <row r="20" spans="1:33" ht="12" customHeight="1" x14ac:dyDescent="0.2">
      <c r="A20" s="2"/>
      <c r="B20" s="4"/>
      <c r="C20" s="43"/>
      <c r="D20" s="13"/>
      <c r="E20" s="74"/>
      <c r="F20" s="74"/>
      <c r="G20" s="74"/>
      <c r="H20" s="74"/>
      <c r="I20" s="74"/>
      <c r="J20" s="74"/>
      <c r="K20" s="74"/>
      <c r="L20" s="74"/>
      <c r="M20" s="74"/>
      <c r="N20" s="74"/>
      <c r="O20" s="74"/>
      <c r="P20" s="74"/>
      <c r="Q20" s="74"/>
      <c r="R20" s="74"/>
      <c r="S20" s="74"/>
      <c r="T20" s="74"/>
      <c r="U20" s="74"/>
      <c r="V20" s="74"/>
      <c r="W20" s="74"/>
      <c r="X20" s="74"/>
      <c r="Y20" s="74"/>
      <c r="Z20" s="74"/>
      <c r="AA20" s="74"/>
      <c r="AB20" s="22"/>
      <c r="AC20" s="74"/>
      <c r="AD20" s="22"/>
      <c r="AE20" s="74"/>
      <c r="AF20" s="3"/>
      <c r="AG20" s="221"/>
    </row>
    <row r="21" spans="1:33" ht="12" customHeight="1" x14ac:dyDescent="0.2">
      <c r="A21" s="2"/>
      <c r="B21" s="4"/>
      <c r="C21" s="43"/>
      <c r="D21" s="13"/>
      <c r="E21" s="74"/>
      <c r="F21" s="74"/>
      <c r="G21" s="74"/>
      <c r="H21" s="74"/>
      <c r="I21" s="74"/>
      <c r="J21" s="74"/>
      <c r="K21" s="74"/>
      <c r="L21" s="74"/>
      <c r="M21" s="74"/>
      <c r="N21" s="74"/>
      <c r="O21" s="74"/>
      <c r="P21" s="74"/>
      <c r="Q21" s="74"/>
      <c r="R21" s="74"/>
      <c r="S21" s="74"/>
      <c r="T21" s="74"/>
      <c r="U21" s="74"/>
      <c r="V21" s="74"/>
      <c r="W21" s="74"/>
      <c r="X21" s="74"/>
      <c r="Y21" s="74"/>
      <c r="Z21" s="74"/>
      <c r="AA21" s="74"/>
      <c r="AB21" s="22"/>
      <c r="AC21" s="74"/>
      <c r="AD21" s="22"/>
      <c r="AE21" s="74"/>
      <c r="AF21" s="3"/>
      <c r="AG21" s="221"/>
    </row>
    <row r="22" spans="1:33" ht="12" customHeight="1" x14ac:dyDescent="0.2">
      <c r="A22" s="2"/>
      <c r="B22" s="4"/>
      <c r="C22" s="43"/>
      <c r="D22" s="13"/>
      <c r="E22" s="74"/>
      <c r="F22" s="74"/>
      <c r="G22" s="74"/>
      <c r="H22" s="74"/>
      <c r="I22" s="74"/>
      <c r="J22" s="74"/>
      <c r="K22" s="74"/>
      <c r="L22" s="74"/>
      <c r="M22" s="74"/>
      <c r="N22" s="74"/>
      <c r="O22" s="74"/>
      <c r="P22" s="74"/>
      <c r="Q22" s="74"/>
      <c r="R22" s="74"/>
      <c r="S22" s="74"/>
      <c r="T22" s="74"/>
      <c r="U22" s="74"/>
      <c r="V22" s="74"/>
      <c r="W22" s="74"/>
      <c r="X22" s="74"/>
      <c r="Y22" s="74"/>
      <c r="Z22" s="74"/>
      <c r="AA22" s="74"/>
      <c r="AB22" s="22"/>
      <c r="AC22" s="74"/>
      <c r="AD22" s="22"/>
      <c r="AE22" s="74"/>
      <c r="AF22" s="3"/>
      <c r="AG22" s="221"/>
    </row>
    <row r="23" spans="1:33" ht="12" customHeight="1" x14ac:dyDescent="0.2">
      <c r="A23" s="2"/>
      <c r="B23" s="4"/>
      <c r="C23" s="43"/>
      <c r="D23" s="13"/>
      <c r="E23" s="74"/>
      <c r="F23" s="74"/>
      <c r="G23" s="74"/>
      <c r="H23" s="74"/>
      <c r="I23" s="74"/>
      <c r="J23" s="74"/>
      <c r="K23" s="74"/>
      <c r="L23" s="74"/>
      <c r="M23" s="74"/>
      <c r="N23" s="74"/>
      <c r="O23" s="74"/>
      <c r="P23" s="74"/>
      <c r="Q23" s="74"/>
      <c r="R23" s="74"/>
      <c r="S23" s="74"/>
      <c r="T23" s="74"/>
      <c r="U23" s="74"/>
      <c r="V23" s="74"/>
      <c r="W23" s="74"/>
      <c r="X23" s="74"/>
      <c r="Y23" s="74"/>
      <c r="Z23" s="74"/>
      <c r="AA23" s="74"/>
      <c r="AB23" s="22"/>
      <c r="AC23" s="74"/>
      <c r="AD23" s="22"/>
      <c r="AE23" s="74"/>
      <c r="AF23" s="3"/>
      <c r="AG23" s="221"/>
    </row>
    <row r="24" spans="1:33" ht="12" customHeight="1" x14ac:dyDescent="0.2">
      <c r="A24" s="2"/>
      <c r="B24" s="4"/>
      <c r="C24" s="43"/>
      <c r="D24" s="13"/>
      <c r="E24" s="74"/>
      <c r="F24" s="74"/>
      <c r="G24" s="74"/>
      <c r="H24" s="74"/>
      <c r="I24" s="74"/>
      <c r="J24" s="74"/>
      <c r="K24" s="74"/>
      <c r="L24" s="74"/>
      <c r="M24" s="74"/>
      <c r="N24" s="74"/>
      <c r="O24" s="74"/>
      <c r="P24" s="74"/>
      <c r="Q24" s="74"/>
      <c r="R24" s="74"/>
      <c r="S24" s="74"/>
      <c r="T24" s="74"/>
      <c r="U24" s="74"/>
      <c r="V24" s="74"/>
      <c r="W24" s="74"/>
      <c r="X24" s="74"/>
      <c r="Y24" s="74"/>
      <c r="Z24" s="74"/>
      <c r="AA24" s="74"/>
      <c r="AB24" s="22"/>
      <c r="AC24" s="74"/>
      <c r="AD24" s="22"/>
      <c r="AE24" s="74"/>
      <c r="AF24" s="3"/>
      <c r="AG24" s="221"/>
    </row>
    <row r="25" spans="1:33" ht="12" customHeight="1" x14ac:dyDescent="0.2">
      <c r="A25" s="2"/>
      <c r="B25" s="4"/>
      <c r="C25" s="43"/>
      <c r="D25" s="13"/>
      <c r="E25" s="74"/>
      <c r="F25" s="74"/>
      <c r="G25" s="74"/>
      <c r="H25" s="74"/>
      <c r="I25" s="74"/>
      <c r="J25" s="74"/>
      <c r="K25" s="74"/>
      <c r="L25" s="74"/>
      <c r="M25" s="74"/>
      <c r="N25" s="74"/>
      <c r="O25" s="74"/>
      <c r="P25" s="74"/>
      <c r="Q25" s="74"/>
      <c r="R25" s="74"/>
      <c r="S25" s="74"/>
      <c r="T25" s="74"/>
      <c r="U25" s="74"/>
      <c r="V25" s="74"/>
      <c r="W25" s="74"/>
      <c r="X25" s="74"/>
      <c r="Y25" s="74"/>
      <c r="Z25" s="74"/>
      <c r="AA25" s="74"/>
      <c r="AB25" s="22"/>
      <c r="AC25" s="74"/>
      <c r="AD25" s="22"/>
      <c r="AE25" s="74"/>
      <c r="AF25" s="3"/>
      <c r="AG25" s="221"/>
    </row>
    <row r="26" spans="1:33" ht="12" customHeight="1" x14ac:dyDescent="0.2">
      <c r="A26" s="2"/>
      <c r="B26" s="4"/>
      <c r="C26" s="43"/>
      <c r="D26" s="13"/>
      <c r="E26" s="74"/>
      <c r="F26" s="74"/>
      <c r="G26" s="74"/>
      <c r="H26" s="74"/>
      <c r="I26" s="74"/>
      <c r="J26" s="74"/>
      <c r="K26" s="74"/>
      <c r="L26" s="74"/>
      <c r="M26" s="74"/>
      <c r="N26" s="74"/>
      <c r="O26" s="74"/>
      <c r="P26" s="74"/>
      <c r="Q26" s="74"/>
      <c r="R26" s="74"/>
      <c r="S26" s="74"/>
      <c r="T26" s="74"/>
      <c r="U26" s="74"/>
      <c r="V26" s="74"/>
      <c r="W26" s="74"/>
      <c r="X26" s="74"/>
      <c r="Y26" s="74"/>
      <c r="Z26" s="74"/>
      <c r="AA26" s="74"/>
      <c r="AB26" s="22"/>
      <c r="AC26" s="74"/>
      <c r="AD26" s="22"/>
      <c r="AE26" s="74"/>
      <c r="AF26" s="3"/>
      <c r="AG26" s="221"/>
    </row>
    <row r="27" spans="1:33" ht="12" customHeight="1" x14ac:dyDescent="0.2">
      <c r="A27" s="2"/>
      <c r="B27" s="4"/>
      <c r="C27" s="43"/>
      <c r="D27" s="13"/>
      <c r="E27" s="74"/>
      <c r="F27" s="74"/>
      <c r="G27" s="74"/>
      <c r="H27" s="74"/>
      <c r="I27" s="74"/>
      <c r="J27" s="74"/>
      <c r="K27" s="74"/>
      <c r="L27" s="74"/>
      <c r="M27" s="74"/>
      <c r="N27" s="74"/>
      <c r="O27" s="74"/>
      <c r="P27" s="74"/>
      <c r="Q27" s="74"/>
      <c r="R27" s="74"/>
      <c r="S27" s="74"/>
      <c r="T27" s="74"/>
      <c r="U27" s="74"/>
      <c r="V27" s="74"/>
      <c r="W27" s="74"/>
      <c r="X27" s="74"/>
      <c r="Y27" s="74"/>
      <c r="Z27" s="74"/>
      <c r="AA27" s="74"/>
      <c r="AB27" s="22"/>
      <c r="AC27" s="74"/>
      <c r="AD27" s="22"/>
      <c r="AE27" s="74"/>
      <c r="AF27" s="3"/>
      <c r="AG27" s="221"/>
    </row>
    <row r="28" spans="1:33" ht="12" customHeight="1" x14ac:dyDescent="0.2">
      <c r="A28" s="2"/>
      <c r="B28" s="4"/>
      <c r="C28" s="43"/>
      <c r="D28" s="13"/>
      <c r="E28" s="74"/>
      <c r="F28" s="74"/>
      <c r="G28" s="74"/>
      <c r="H28" s="74"/>
      <c r="I28" s="74"/>
      <c r="J28" s="74"/>
      <c r="K28" s="74"/>
      <c r="L28" s="74"/>
      <c r="M28" s="74"/>
      <c r="N28" s="74"/>
      <c r="O28" s="74"/>
      <c r="P28" s="74"/>
      <c r="Q28" s="74"/>
      <c r="R28" s="74"/>
      <c r="S28" s="74"/>
      <c r="T28" s="74"/>
      <c r="U28" s="74"/>
      <c r="V28" s="74"/>
      <c r="W28" s="74"/>
      <c r="X28" s="74"/>
      <c r="Y28" s="74"/>
      <c r="Z28" s="74"/>
      <c r="AA28" s="74"/>
      <c r="AB28" s="22"/>
      <c r="AC28" s="74"/>
      <c r="AD28" s="22"/>
      <c r="AE28" s="74"/>
      <c r="AF28" s="3"/>
      <c r="AG28" s="221"/>
    </row>
    <row r="29" spans="1:33" ht="12" customHeight="1" x14ac:dyDescent="0.2">
      <c r="A29" s="2"/>
      <c r="B29" s="4"/>
      <c r="C29" s="43"/>
      <c r="D29" s="13"/>
      <c r="E29" s="74"/>
      <c r="F29" s="74"/>
      <c r="G29" s="74"/>
      <c r="H29" s="74"/>
      <c r="I29" s="74"/>
      <c r="J29" s="74"/>
      <c r="K29" s="74"/>
      <c r="L29" s="74"/>
      <c r="M29" s="74"/>
      <c r="N29" s="74"/>
      <c r="O29" s="74"/>
      <c r="P29" s="74"/>
      <c r="Q29" s="74"/>
      <c r="R29" s="74"/>
      <c r="S29" s="74"/>
      <c r="T29" s="74"/>
      <c r="U29" s="74"/>
      <c r="V29" s="74"/>
      <c r="W29" s="74"/>
      <c r="X29" s="74"/>
      <c r="Y29" s="74"/>
      <c r="Z29" s="74"/>
      <c r="AA29" s="74"/>
      <c r="AB29" s="22"/>
      <c r="AC29" s="74"/>
      <c r="AD29" s="22"/>
      <c r="AE29" s="74"/>
      <c r="AF29" s="3"/>
      <c r="AG29" s="221"/>
    </row>
    <row r="30" spans="1:33" ht="12" customHeight="1" x14ac:dyDescent="0.2">
      <c r="A30" s="2"/>
      <c r="B30" s="4"/>
      <c r="C30" s="43"/>
      <c r="D30" s="13"/>
      <c r="E30" s="74"/>
      <c r="F30" s="74"/>
      <c r="G30" s="74"/>
      <c r="H30" s="74"/>
      <c r="I30" s="74"/>
      <c r="J30" s="74"/>
      <c r="K30" s="74"/>
      <c r="L30" s="74"/>
      <c r="M30" s="74"/>
      <c r="N30" s="74"/>
      <c r="O30" s="74"/>
      <c r="P30" s="74"/>
      <c r="Q30" s="74"/>
      <c r="R30" s="74"/>
      <c r="S30" s="74"/>
      <c r="T30" s="74"/>
      <c r="U30" s="74"/>
      <c r="V30" s="74"/>
      <c r="W30" s="74"/>
      <c r="X30" s="74"/>
      <c r="Y30" s="74"/>
      <c r="Z30" s="74"/>
      <c r="AA30" s="74"/>
      <c r="AB30" s="22"/>
      <c r="AC30" s="74"/>
      <c r="AD30" s="22"/>
      <c r="AE30" s="74"/>
      <c r="AF30" s="3"/>
      <c r="AG30" s="221"/>
    </row>
    <row r="31" spans="1:33" ht="6" customHeight="1" x14ac:dyDescent="0.2">
      <c r="A31" s="2"/>
      <c r="B31" s="4"/>
      <c r="C31" s="43"/>
      <c r="D31" s="13"/>
      <c r="E31" s="13"/>
      <c r="F31" s="13"/>
      <c r="G31" s="13"/>
      <c r="H31" s="13"/>
      <c r="I31" s="13"/>
      <c r="J31" s="13"/>
      <c r="K31" s="13"/>
      <c r="L31" s="13"/>
      <c r="M31" s="13"/>
      <c r="N31" s="13"/>
      <c r="O31" s="13"/>
      <c r="P31" s="13"/>
      <c r="Q31" s="13"/>
      <c r="R31" s="11"/>
      <c r="S31" s="11"/>
      <c r="T31" s="11"/>
      <c r="U31" s="11"/>
      <c r="V31" s="19"/>
      <c r="W31" s="11"/>
      <c r="X31" s="11"/>
      <c r="Y31" s="11"/>
      <c r="Z31" s="11"/>
      <c r="AA31" s="11"/>
      <c r="AB31" s="11"/>
      <c r="AC31" s="11"/>
      <c r="AD31" s="11"/>
      <c r="AE31" s="11"/>
      <c r="AF31" s="3"/>
      <c r="AG31" s="221"/>
    </row>
    <row r="32" spans="1:33" ht="6" customHeight="1" x14ac:dyDescent="0.2">
      <c r="A32" s="2"/>
      <c r="B32" s="4"/>
      <c r="C32" s="52"/>
      <c r="D32" s="13"/>
      <c r="E32" s="13"/>
      <c r="F32" s="13"/>
      <c r="G32" s="13"/>
      <c r="H32" s="13"/>
      <c r="I32" s="13"/>
      <c r="J32" s="13"/>
      <c r="K32" s="13"/>
      <c r="L32" s="13"/>
      <c r="M32" s="13"/>
      <c r="N32" s="13"/>
      <c r="O32" s="13"/>
      <c r="P32" s="13"/>
      <c r="Q32" s="13"/>
      <c r="R32" s="11"/>
      <c r="S32" s="11"/>
      <c r="T32" s="11"/>
      <c r="U32" s="11"/>
      <c r="V32" s="19"/>
      <c r="W32" s="11"/>
      <c r="X32" s="11"/>
      <c r="Y32" s="11"/>
      <c r="Z32" s="11"/>
      <c r="AA32" s="11"/>
      <c r="AB32" s="11"/>
      <c r="AC32" s="11"/>
      <c r="AD32" s="11"/>
      <c r="AE32" s="11"/>
      <c r="AF32" s="3"/>
      <c r="AG32" s="221"/>
    </row>
    <row r="33" spans="1:33" ht="9" customHeight="1" x14ac:dyDescent="0.2">
      <c r="A33" s="2"/>
      <c r="B33" s="4"/>
      <c r="C33" s="49"/>
      <c r="D33" s="49"/>
      <c r="E33" s="49"/>
      <c r="F33" s="49"/>
      <c r="G33" s="49"/>
      <c r="H33" s="49"/>
      <c r="I33" s="49"/>
      <c r="J33" s="13"/>
      <c r="K33" s="13"/>
      <c r="L33" s="13"/>
      <c r="M33" s="13"/>
      <c r="N33" s="13"/>
      <c r="O33" s="13"/>
      <c r="P33" s="13"/>
      <c r="Q33" s="13"/>
      <c r="R33" s="11"/>
      <c r="S33" s="11"/>
      <c r="T33" s="11"/>
      <c r="U33" s="11"/>
      <c r="V33" s="19"/>
      <c r="W33" s="11"/>
      <c r="X33" s="11"/>
      <c r="Y33" s="11"/>
      <c r="Z33" s="11"/>
      <c r="AA33" s="11"/>
      <c r="AB33" s="11"/>
      <c r="AC33" s="11"/>
      <c r="AD33" s="11"/>
      <c r="AE33" s="11"/>
      <c r="AF33" s="3"/>
      <c r="AG33" s="221"/>
    </row>
    <row r="34" spans="1:33" ht="12.75" customHeight="1" x14ac:dyDescent="0.2">
      <c r="A34" s="2"/>
      <c r="B34" s="4"/>
      <c r="C34" s="43"/>
      <c r="D34" s="13"/>
      <c r="E34" s="13"/>
      <c r="F34" s="13"/>
      <c r="G34" s="13"/>
      <c r="H34" s="13"/>
      <c r="I34" s="13"/>
      <c r="J34" s="13"/>
      <c r="K34" s="13"/>
      <c r="L34" s="13"/>
      <c r="M34" s="13"/>
      <c r="N34" s="13"/>
      <c r="O34" s="13"/>
      <c r="P34" s="13"/>
      <c r="Q34" s="13"/>
      <c r="R34" s="11"/>
      <c r="S34" s="11"/>
      <c r="T34" s="11"/>
      <c r="U34" s="11"/>
      <c r="V34" s="19"/>
      <c r="W34" s="11"/>
      <c r="X34" s="11"/>
      <c r="Y34" s="11"/>
      <c r="Z34" s="11"/>
      <c r="AA34" s="11"/>
      <c r="AB34" s="11"/>
      <c r="AC34" s="11"/>
      <c r="AD34" s="11"/>
      <c r="AE34" s="11"/>
      <c r="AF34" s="3"/>
      <c r="AG34" s="221"/>
    </row>
    <row r="35" spans="1:33" ht="12.75" customHeight="1" x14ac:dyDescent="0.2">
      <c r="A35" s="2"/>
      <c r="B35" s="4"/>
      <c r="C35" s="43"/>
      <c r="D35" s="13"/>
      <c r="E35" s="13"/>
      <c r="F35" s="13"/>
      <c r="G35" s="13"/>
      <c r="H35" s="13"/>
      <c r="I35" s="13"/>
      <c r="J35" s="13"/>
      <c r="K35" s="13"/>
      <c r="L35" s="13"/>
      <c r="M35" s="13"/>
      <c r="N35" s="13"/>
      <c r="O35" s="13"/>
      <c r="P35" s="13"/>
      <c r="Q35" s="13"/>
      <c r="R35" s="11"/>
      <c r="S35" s="11"/>
      <c r="T35" s="11"/>
      <c r="U35" s="11"/>
      <c r="V35" s="19"/>
      <c r="W35" s="11"/>
      <c r="X35" s="11"/>
      <c r="Y35" s="11"/>
      <c r="Z35" s="11"/>
      <c r="AA35" s="11"/>
      <c r="AB35" s="11"/>
      <c r="AC35" s="11"/>
      <c r="AD35" s="11"/>
      <c r="AE35" s="11"/>
      <c r="AF35" s="3"/>
      <c r="AG35" s="221"/>
    </row>
    <row r="36" spans="1:33" ht="15.75" customHeight="1" x14ac:dyDescent="0.2">
      <c r="A36" s="2"/>
      <c r="B36" s="4"/>
      <c r="C36" s="43"/>
      <c r="D36" s="13"/>
      <c r="E36" s="13"/>
      <c r="F36" s="13"/>
      <c r="G36" s="13"/>
      <c r="H36" s="13"/>
      <c r="I36" s="13"/>
      <c r="J36" s="13"/>
      <c r="K36" s="13"/>
      <c r="L36" s="13"/>
      <c r="M36" s="13"/>
      <c r="N36" s="13"/>
      <c r="O36" s="13"/>
      <c r="P36" s="13"/>
      <c r="Q36" s="13"/>
      <c r="R36" s="11"/>
      <c r="S36" s="11"/>
      <c r="T36" s="11"/>
      <c r="U36" s="11"/>
      <c r="V36" s="19"/>
      <c r="W36" s="11"/>
      <c r="X36" s="11"/>
      <c r="Y36" s="11"/>
      <c r="Z36" s="11"/>
      <c r="AA36" s="11"/>
      <c r="AB36" s="11"/>
      <c r="AC36" s="11"/>
      <c r="AD36" s="11"/>
      <c r="AE36" s="11"/>
      <c r="AF36" s="3"/>
      <c r="AG36" s="221"/>
    </row>
    <row r="37" spans="1:33" ht="20.25" customHeight="1" x14ac:dyDescent="0.2">
      <c r="A37" s="2"/>
      <c r="B37" s="4"/>
      <c r="C37" s="43"/>
      <c r="D37" s="13"/>
      <c r="E37" s="13"/>
      <c r="F37" s="13"/>
      <c r="G37" s="13"/>
      <c r="H37" s="13"/>
      <c r="I37" s="13"/>
      <c r="J37" s="13"/>
      <c r="K37" s="13"/>
      <c r="L37" s="13"/>
      <c r="M37" s="13"/>
      <c r="N37" s="13"/>
      <c r="O37" s="13"/>
      <c r="P37" s="13"/>
      <c r="Q37" s="13"/>
      <c r="R37" s="11"/>
      <c r="S37" s="11"/>
      <c r="T37" s="11"/>
      <c r="U37" s="11"/>
      <c r="V37" s="19"/>
      <c r="W37" s="11"/>
      <c r="X37" s="11"/>
      <c r="Y37" s="11"/>
      <c r="Z37" s="11"/>
      <c r="AA37" s="11"/>
      <c r="AB37" s="11"/>
      <c r="AC37" s="11"/>
      <c r="AD37" s="11"/>
      <c r="AE37" s="11"/>
      <c r="AF37" s="3"/>
      <c r="AG37" s="221"/>
    </row>
    <row r="38" spans="1:33" ht="15.75" customHeight="1" x14ac:dyDescent="0.2">
      <c r="A38" s="2"/>
      <c r="B38" s="4"/>
      <c r="C38" s="43"/>
      <c r="D38" s="13"/>
      <c r="E38" s="13"/>
      <c r="F38" s="13"/>
      <c r="G38" s="13"/>
      <c r="H38" s="13"/>
      <c r="I38" s="13"/>
      <c r="J38" s="13"/>
      <c r="K38" s="13"/>
      <c r="L38" s="13"/>
      <c r="M38" s="13"/>
      <c r="N38" s="13"/>
      <c r="O38" s="13"/>
      <c r="P38" s="13"/>
      <c r="Q38" s="13"/>
      <c r="R38" s="11"/>
      <c r="S38" s="11"/>
      <c r="T38" s="11"/>
      <c r="U38" s="11"/>
      <c r="V38" s="19"/>
      <c r="W38" s="11"/>
      <c r="X38" s="11"/>
      <c r="Y38" s="11"/>
      <c r="Z38" s="11"/>
      <c r="AA38" s="11"/>
      <c r="AB38" s="11"/>
      <c r="AC38" s="11"/>
      <c r="AD38" s="11"/>
      <c r="AE38" s="11"/>
      <c r="AF38" s="3"/>
      <c r="AG38" s="221"/>
    </row>
    <row r="39" spans="1:33" ht="12.75" customHeight="1" x14ac:dyDescent="0.2">
      <c r="A39" s="2"/>
      <c r="B39" s="4"/>
      <c r="C39" s="43"/>
      <c r="D39" s="13"/>
      <c r="E39" s="13"/>
      <c r="F39" s="13"/>
      <c r="G39" s="13"/>
      <c r="H39" s="13"/>
      <c r="I39" s="13"/>
      <c r="J39" s="13"/>
      <c r="K39" s="13"/>
      <c r="L39" s="13"/>
      <c r="M39" s="13"/>
      <c r="N39" s="13"/>
      <c r="O39" s="13"/>
      <c r="P39" s="13"/>
      <c r="Q39" s="13"/>
      <c r="R39" s="11"/>
      <c r="S39" s="11"/>
      <c r="T39" s="11"/>
      <c r="U39" s="11"/>
      <c r="V39" s="19"/>
      <c r="W39" s="11"/>
      <c r="X39" s="11"/>
      <c r="Y39" s="11"/>
      <c r="Z39" s="11"/>
      <c r="AA39" s="11"/>
      <c r="AB39" s="11"/>
      <c r="AC39" s="11"/>
      <c r="AD39" s="11"/>
      <c r="AE39" s="11"/>
      <c r="AF39" s="3"/>
      <c r="AG39" s="221"/>
    </row>
    <row r="40" spans="1:33" ht="12" customHeight="1" x14ac:dyDescent="0.2">
      <c r="A40" s="2"/>
      <c r="B40" s="4"/>
      <c r="C40" s="43"/>
      <c r="D40" s="13"/>
      <c r="E40" s="13"/>
      <c r="F40" s="13"/>
      <c r="G40" s="13"/>
      <c r="H40" s="13"/>
      <c r="I40" s="13"/>
      <c r="J40" s="13"/>
      <c r="K40" s="13"/>
      <c r="L40" s="13"/>
      <c r="M40" s="13"/>
      <c r="N40" s="13"/>
      <c r="O40" s="13"/>
      <c r="P40" s="13"/>
      <c r="Q40" s="13"/>
      <c r="R40" s="11"/>
      <c r="S40" s="11"/>
      <c r="T40" s="11"/>
      <c r="U40" s="11"/>
      <c r="V40" s="19"/>
      <c r="W40" s="11"/>
      <c r="X40" s="11"/>
      <c r="Y40" s="11"/>
      <c r="Z40" s="11"/>
      <c r="AA40" s="11"/>
      <c r="AB40" s="11"/>
      <c r="AC40" s="11"/>
      <c r="AD40" s="11"/>
      <c r="AE40" s="11"/>
      <c r="AF40" s="3"/>
      <c r="AG40" s="221"/>
    </row>
    <row r="41" spans="1:33" ht="12.75" customHeight="1" x14ac:dyDescent="0.2">
      <c r="A41" s="2"/>
      <c r="B41" s="4"/>
      <c r="C41" s="43"/>
      <c r="D41" s="13"/>
      <c r="E41" s="13"/>
      <c r="F41" s="13"/>
      <c r="G41" s="13"/>
      <c r="H41" s="13"/>
      <c r="I41" s="13"/>
      <c r="J41" s="13"/>
      <c r="K41" s="13"/>
      <c r="L41" s="13"/>
      <c r="M41" s="13"/>
      <c r="N41" s="13"/>
      <c r="O41" s="13"/>
      <c r="P41" s="13"/>
      <c r="Q41" s="13"/>
      <c r="R41" s="11"/>
      <c r="S41" s="11"/>
      <c r="T41" s="11"/>
      <c r="U41" s="11"/>
      <c r="V41" s="19"/>
      <c r="W41" s="11"/>
      <c r="X41" s="11"/>
      <c r="Y41" s="11"/>
      <c r="Z41" s="11"/>
      <c r="AA41" s="11"/>
      <c r="AB41" s="11"/>
      <c r="AC41" s="11"/>
      <c r="AD41" s="11"/>
      <c r="AE41" s="11"/>
      <c r="AF41" s="3"/>
      <c r="AG41" s="221"/>
    </row>
    <row r="42" spans="1:33" ht="12.75" customHeight="1" x14ac:dyDescent="0.2">
      <c r="A42" s="2"/>
      <c r="B42" s="4"/>
      <c r="C42" s="43"/>
      <c r="D42" s="13"/>
      <c r="E42" s="13"/>
      <c r="F42" s="13"/>
      <c r="G42" s="13"/>
      <c r="H42" s="13"/>
      <c r="I42" s="13"/>
      <c r="J42" s="13"/>
      <c r="K42" s="13"/>
      <c r="L42" s="13"/>
      <c r="M42" s="13"/>
      <c r="N42" s="13"/>
      <c r="O42" s="13"/>
      <c r="P42" s="13"/>
      <c r="Q42" s="13"/>
      <c r="R42" s="11"/>
      <c r="S42" s="11"/>
      <c r="T42" s="11"/>
      <c r="U42" s="11"/>
      <c r="V42" s="19"/>
      <c r="W42" s="11"/>
      <c r="X42" s="11"/>
      <c r="Y42" s="11"/>
      <c r="Z42" s="11"/>
      <c r="AA42" s="11"/>
      <c r="AB42" s="11"/>
      <c r="AC42" s="11"/>
      <c r="AD42" s="11"/>
      <c r="AE42" s="11"/>
      <c r="AF42" s="3"/>
      <c r="AG42" s="221"/>
    </row>
    <row r="43" spans="1:33" ht="9" customHeight="1" x14ac:dyDescent="0.2">
      <c r="A43" s="2"/>
      <c r="B43" s="4"/>
      <c r="C43" s="43"/>
      <c r="D43" s="13"/>
      <c r="E43" s="13"/>
      <c r="F43" s="13"/>
      <c r="G43" s="13"/>
      <c r="H43" s="13"/>
      <c r="I43" s="13"/>
      <c r="J43" s="13"/>
      <c r="K43" s="13"/>
      <c r="L43" s="13"/>
      <c r="M43" s="13"/>
      <c r="N43" s="13"/>
      <c r="O43" s="13"/>
      <c r="P43" s="13"/>
      <c r="Q43" s="13"/>
      <c r="R43" s="11"/>
      <c r="S43" s="11"/>
      <c r="T43" s="11"/>
      <c r="U43" s="11"/>
      <c r="V43" s="19"/>
      <c r="W43" s="11"/>
      <c r="X43" s="11"/>
      <c r="Y43" s="11"/>
      <c r="Z43" s="11"/>
      <c r="AA43" s="11"/>
      <c r="AB43" s="11"/>
      <c r="AC43" s="11"/>
      <c r="AD43" s="11"/>
      <c r="AE43" s="11"/>
      <c r="AF43" s="3"/>
      <c r="AG43" s="221"/>
    </row>
    <row r="44" spans="1:33" ht="19.5" customHeight="1" x14ac:dyDescent="0.2">
      <c r="A44" s="2"/>
      <c r="B44" s="4"/>
      <c r="C44" s="4"/>
      <c r="D44" s="4"/>
      <c r="E44" s="4"/>
      <c r="F44" s="4"/>
      <c r="G44" s="4"/>
      <c r="H44" s="4"/>
      <c r="I44" s="4"/>
      <c r="J44" s="4"/>
      <c r="K44" s="4"/>
      <c r="L44" s="4"/>
      <c r="M44" s="4"/>
      <c r="N44" s="4"/>
      <c r="O44" s="4"/>
      <c r="P44" s="4"/>
      <c r="Q44" s="4"/>
      <c r="R44" s="54"/>
      <c r="S44" s="54"/>
      <c r="T44" s="4"/>
      <c r="U44" s="4"/>
      <c r="V44" s="4"/>
      <c r="W44" s="4"/>
      <c r="X44" s="4"/>
      <c r="Y44" s="4"/>
      <c r="Z44" s="4"/>
      <c r="AA44" s="4"/>
      <c r="AB44" s="17"/>
      <c r="AC44" s="4"/>
      <c r="AD44" s="17"/>
      <c r="AE44" s="4"/>
      <c r="AF44" s="3"/>
      <c r="AG44" s="221"/>
    </row>
    <row r="45" spans="1:33" ht="13.5" customHeight="1" x14ac:dyDescent="0.2">
      <c r="A45" s="2"/>
      <c r="B45" s="4"/>
      <c r="C45" s="77"/>
      <c r="D45" s="71"/>
      <c r="E45" s="71"/>
      <c r="F45" s="71"/>
      <c r="G45" s="71"/>
      <c r="H45" s="71"/>
      <c r="I45" s="71"/>
      <c r="J45" s="71"/>
      <c r="K45" s="71"/>
      <c r="L45" s="71"/>
      <c r="M45" s="71"/>
      <c r="N45" s="71"/>
      <c r="O45" s="71"/>
      <c r="P45" s="71"/>
      <c r="Q45" s="71"/>
      <c r="R45" s="78"/>
      <c r="S45" s="78"/>
      <c r="T45" s="78"/>
      <c r="U45" s="78"/>
      <c r="V45" s="78"/>
      <c r="W45" s="78"/>
      <c r="X45" s="78"/>
      <c r="Y45" s="78"/>
      <c r="Z45" s="78"/>
      <c r="AA45" s="78"/>
      <c r="AB45" s="78"/>
      <c r="AC45" s="78"/>
      <c r="AD45" s="78"/>
      <c r="AE45" s="78"/>
      <c r="AF45" s="3"/>
      <c r="AG45" s="221"/>
    </row>
    <row r="46" spans="1:33" ht="3.75" customHeight="1" x14ac:dyDescent="0.2">
      <c r="A46" s="2"/>
      <c r="B46" s="4"/>
      <c r="C46" s="8"/>
      <c r="D46" s="8"/>
      <c r="E46" s="8"/>
      <c r="F46" s="8"/>
      <c r="G46" s="8"/>
      <c r="H46" s="8"/>
      <c r="I46" s="8"/>
      <c r="J46" s="8"/>
      <c r="K46" s="8"/>
      <c r="L46" s="8"/>
      <c r="M46" s="8"/>
      <c r="N46" s="8"/>
      <c r="O46" s="8"/>
      <c r="P46" s="8"/>
      <c r="Q46" s="8"/>
      <c r="R46" s="3"/>
      <c r="S46" s="3"/>
      <c r="T46" s="3"/>
      <c r="U46" s="3"/>
      <c r="V46" s="3"/>
      <c r="W46" s="3"/>
      <c r="X46" s="3"/>
      <c r="Y46" s="3"/>
      <c r="Z46" s="3"/>
      <c r="AA46" s="3"/>
      <c r="AB46" s="3"/>
      <c r="AC46" s="3"/>
      <c r="AD46" s="3"/>
      <c r="AE46" s="3"/>
      <c r="AF46" s="3"/>
      <c r="AG46" s="221"/>
    </row>
    <row r="47" spans="1:33" ht="11.25" customHeight="1" x14ac:dyDescent="0.2">
      <c r="A47" s="2"/>
      <c r="B47" s="4"/>
      <c r="C47" s="8"/>
      <c r="D47" s="8"/>
      <c r="E47" s="10"/>
      <c r="F47" s="1723"/>
      <c r="G47" s="1723"/>
      <c r="H47" s="1723"/>
      <c r="I47" s="1723"/>
      <c r="J47" s="1723"/>
      <c r="K47" s="1723"/>
      <c r="L47" s="1723"/>
      <c r="M47" s="1723"/>
      <c r="N47" s="1723"/>
      <c r="O47" s="1723"/>
      <c r="P47" s="1723"/>
      <c r="Q47" s="1723"/>
      <c r="R47" s="1723"/>
      <c r="S47" s="1723"/>
      <c r="T47" s="1723"/>
      <c r="U47" s="1723"/>
      <c r="V47" s="1723"/>
      <c r="W47" s="10"/>
      <c r="X47" s="1723"/>
      <c r="Y47" s="1723"/>
      <c r="Z47" s="1723"/>
      <c r="AA47" s="1723"/>
      <c r="AB47" s="1723"/>
      <c r="AC47" s="1723"/>
      <c r="AD47" s="1723"/>
      <c r="AE47" s="10"/>
      <c r="AF47" s="4"/>
      <c r="AG47" s="221"/>
    </row>
    <row r="48" spans="1:33" ht="12.75" customHeight="1" x14ac:dyDescent="0.2">
      <c r="A48" s="2"/>
      <c r="B48" s="4"/>
      <c r="C48" s="8"/>
      <c r="D48" s="8"/>
      <c r="E48" s="10"/>
      <c r="F48" s="10"/>
      <c r="G48" s="10"/>
      <c r="H48" s="10"/>
      <c r="I48" s="10"/>
      <c r="J48" s="10"/>
      <c r="K48" s="10"/>
      <c r="L48" s="10"/>
      <c r="M48" s="10"/>
      <c r="N48" s="10"/>
      <c r="O48" s="10"/>
      <c r="P48" s="10"/>
      <c r="Q48" s="10"/>
      <c r="R48" s="10"/>
      <c r="S48" s="10"/>
      <c r="T48" s="10"/>
      <c r="U48" s="10"/>
      <c r="V48" s="10"/>
      <c r="W48" s="10"/>
      <c r="X48" s="10"/>
      <c r="Y48" s="10"/>
      <c r="Z48" s="10"/>
      <c r="AA48" s="10"/>
      <c r="AB48" s="10"/>
      <c r="AC48" s="10"/>
      <c r="AD48" s="10"/>
      <c r="AE48" s="10"/>
      <c r="AF48" s="3"/>
      <c r="AG48" s="221"/>
    </row>
    <row r="49" spans="1:33" ht="6" customHeight="1" x14ac:dyDescent="0.2">
      <c r="A49" s="2"/>
      <c r="B49" s="4"/>
      <c r="C49" s="8"/>
      <c r="D49" s="8"/>
      <c r="E49" s="10"/>
      <c r="F49" s="10"/>
      <c r="G49" s="10"/>
      <c r="H49" s="10"/>
      <c r="I49" s="10"/>
      <c r="J49" s="10"/>
      <c r="K49" s="10"/>
      <c r="L49" s="10"/>
      <c r="M49" s="10"/>
      <c r="N49" s="10"/>
      <c r="O49" s="10"/>
      <c r="P49" s="10"/>
      <c r="Q49" s="10"/>
      <c r="R49" s="10"/>
      <c r="S49" s="10"/>
      <c r="T49" s="10"/>
      <c r="U49" s="10"/>
      <c r="V49" s="10"/>
      <c r="W49" s="10"/>
      <c r="X49" s="10"/>
      <c r="Y49" s="10"/>
      <c r="Z49" s="10"/>
      <c r="AA49" s="10"/>
      <c r="AB49" s="10"/>
      <c r="AC49" s="10"/>
      <c r="AD49" s="10"/>
      <c r="AE49" s="10"/>
      <c r="AF49" s="3"/>
      <c r="AG49" s="221"/>
    </row>
    <row r="50" spans="1:33" s="50" customFormat="1" ht="12" customHeight="1" x14ac:dyDescent="0.2">
      <c r="A50" s="47"/>
      <c r="B50" s="48"/>
      <c r="C50" s="55"/>
      <c r="D50" s="49"/>
      <c r="E50" s="57"/>
      <c r="F50" s="57"/>
      <c r="G50" s="57"/>
      <c r="H50" s="57"/>
      <c r="I50" s="57"/>
      <c r="J50" s="57"/>
      <c r="K50" s="57"/>
      <c r="L50" s="57"/>
      <c r="M50" s="57"/>
      <c r="N50" s="57"/>
      <c r="O50" s="57"/>
      <c r="P50" s="57"/>
      <c r="Q50" s="57"/>
      <c r="R50" s="57"/>
      <c r="S50" s="57"/>
      <c r="T50" s="57"/>
      <c r="U50" s="57"/>
      <c r="V50" s="57"/>
      <c r="W50" s="57"/>
      <c r="X50" s="57"/>
      <c r="Y50" s="57"/>
      <c r="Z50" s="57"/>
      <c r="AA50" s="57"/>
      <c r="AB50" s="57"/>
      <c r="AC50" s="57"/>
      <c r="AD50" s="57"/>
      <c r="AE50" s="57"/>
      <c r="AF50" s="64"/>
      <c r="AG50" s="334"/>
    </row>
    <row r="51" spans="1:33" ht="12" customHeight="1" x14ac:dyDescent="0.2">
      <c r="A51" s="2"/>
      <c r="B51" s="4"/>
      <c r="C51" s="43"/>
      <c r="D51" s="13"/>
      <c r="E51" s="74"/>
      <c r="F51" s="63"/>
      <c r="G51" s="63"/>
      <c r="H51" s="63"/>
      <c r="I51" s="63"/>
      <c r="J51" s="63"/>
      <c r="K51" s="63"/>
      <c r="L51" s="63"/>
      <c r="M51" s="63"/>
      <c r="N51" s="63"/>
      <c r="O51" s="63"/>
      <c r="P51" s="63"/>
      <c r="Q51" s="63"/>
      <c r="R51" s="63"/>
      <c r="S51" s="63"/>
      <c r="T51" s="63"/>
      <c r="U51" s="63"/>
      <c r="V51" s="63"/>
      <c r="W51" s="63"/>
      <c r="X51" s="63"/>
      <c r="Y51" s="63"/>
      <c r="Z51" s="63"/>
      <c r="AA51" s="63"/>
      <c r="AB51" s="63"/>
      <c r="AC51" s="63"/>
      <c r="AD51" s="63"/>
      <c r="AE51" s="74"/>
      <c r="AF51" s="3"/>
      <c r="AG51" s="221"/>
    </row>
    <row r="52" spans="1:33" ht="12" customHeight="1" x14ac:dyDescent="0.2">
      <c r="A52" s="2"/>
      <c r="B52" s="4"/>
      <c r="C52" s="43"/>
      <c r="D52" s="13"/>
      <c r="E52" s="74"/>
      <c r="F52" s="63"/>
      <c r="G52" s="63"/>
      <c r="H52" s="63"/>
      <c r="I52" s="63"/>
      <c r="J52" s="63"/>
      <c r="K52" s="63"/>
      <c r="L52" s="63"/>
      <c r="M52" s="63"/>
      <c r="N52" s="63"/>
      <c r="O52" s="63"/>
      <c r="P52" s="63"/>
      <c r="Q52" s="63"/>
      <c r="R52" s="63"/>
      <c r="S52" s="63"/>
      <c r="T52" s="63"/>
      <c r="U52" s="63"/>
      <c r="V52" s="63"/>
      <c r="W52" s="63"/>
      <c r="X52" s="63"/>
      <c r="Y52" s="63"/>
      <c r="Z52" s="63"/>
      <c r="AA52" s="63"/>
      <c r="AB52" s="63"/>
      <c r="AC52" s="63"/>
      <c r="AD52" s="63"/>
      <c r="AE52" s="74"/>
      <c r="AF52" s="3"/>
      <c r="AG52" s="221"/>
    </row>
    <row r="53" spans="1:33" ht="12" customHeight="1" x14ac:dyDescent="0.2">
      <c r="A53" s="2"/>
      <c r="B53" s="4"/>
      <c r="C53" s="43"/>
      <c r="D53" s="13"/>
      <c r="E53" s="74"/>
      <c r="F53" s="63"/>
      <c r="G53" s="63"/>
      <c r="H53" s="63"/>
      <c r="I53" s="63"/>
      <c r="J53" s="63"/>
      <c r="K53" s="63"/>
      <c r="L53" s="63"/>
      <c r="M53" s="63"/>
      <c r="N53" s="63"/>
      <c r="O53" s="63"/>
      <c r="P53" s="63"/>
      <c r="Q53" s="63"/>
      <c r="R53" s="63"/>
      <c r="S53" s="63"/>
      <c r="T53" s="63"/>
      <c r="U53" s="63"/>
      <c r="V53" s="63"/>
      <c r="W53" s="63"/>
      <c r="X53" s="63"/>
      <c r="Y53" s="63"/>
      <c r="Z53" s="63"/>
      <c r="AA53" s="63"/>
      <c r="AB53" s="63"/>
      <c r="AC53" s="63"/>
      <c r="AD53" s="63"/>
      <c r="AE53" s="74"/>
      <c r="AF53" s="3"/>
      <c r="AG53" s="221"/>
    </row>
    <row r="54" spans="1:33" ht="12" customHeight="1" x14ac:dyDescent="0.2">
      <c r="A54" s="2"/>
      <c r="B54" s="4"/>
      <c r="C54" s="43"/>
      <c r="D54" s="13"/>
      <c r="E54" s="74"/>
      <c r="F54" s="63"/>
      <c r="G54" s="63"/>
      <c r="H54" s="63"/>
      <c r="I54" s="63"/>
      <c r="J54" s="63"/>
      <c r="K54" s="63"/>
      <c r="L54" s="63"/>
      <c r="M54" s="63"/>
      <c r="N54" s="63"/>
      <c r="O54" s="63"/>
      <c r="P54" s="63"/>
      <c r="Q54" s="63"/>
      <c r="R54" s="63"/>
      <c r="S54" s="63"/>
      <c r="T54" s="63"/>
      <c r="U54" s="63"/>
      <c r="V54" s="63"/>
      <c r="W54" s="63"/>
      <c r="X54" s="63"/>
      <c r="Y54" s="63"/>
      <c r="Z54" s="63"/>
      <c r="AA54" s="63"/>
      <c r="AB54" s="63"/>
      <c r="AC54" s="63"/>
      <c r="AD54" s="63"/>
      <c r="AE54" s="74"/>
      <c r="AF54" s="3"/>
      <c r="AG54" s="221"/>
    </row>
    <row r="55" spans="1:33" ht="12" customHeight="1" x14ac:dyDescent="0.2">
      <c r="A55" s="2"/>
      <c r="B55" s="4"/>
      <c r="C55" s="43"/>
      <c r="D55" s="13"/>
      <c r="E55" s="74"/>
      <c r="F55" s="63"/>
      <c r="G55" s="63"/>
      <c r="H55" s="63"/>
      <c r="I55" s="63"/>
      <c r="J55" s="63"/>
      <c r="K55" s="63"/>
      <c r="L55" s="63"/>
      <c r="M55" s="63"/>
      <c r="N55" s="63"/>
      <c r="O55" s="63"/>
      <c r="P55" s="63"/>
      <c r="Q55" s="63"/>
      <c r="R55" s="63"/>
      <c r="S55" s="63"/>
      <c r="T55" s="63"/>
      <c r="U55" s="63"/>
      <c r="V55" s="63"/>
      <c r="W55" s="63"/>
      <c r="X55" s="63"/>
      <c r="Y55" s="63"/>
      <c r="Z55" s="63"/>
      <c r="AA55" s="63"/>
      <c r="AB55" s="63"/>
      <c r="AC55" s="63"/>
      <c r="AD55" s="63"/>
      <c r="AE55" s="74"/>
      <c r="AF55" s="3"/>
      <c r="AG55" s="221"/>
    </row>
    <row r="56" spans="1:33" ht="12" customHeight="1" x14ac:dyDescent="0.2">
      <c r="A56" s="2"/>
      <c r="B56" s="4"/>
      <c r="C56" s="43"/>
      <c r="D56" s="13"/>
      <c r="E56" s="74"/>
      <c r="F56" s="63"/>
      <c r="G56" s="63"/>
      <c r="H56" s="63"/>
      <c r="I56" s="63"/>
      <c r="J56" s="63"/>
      <c r="K56" s="63"/>
      <c r="L56" s="63"/>
      <c r="M56" s="63"/>
      <c r="N56" s="63"/>
      <c r="O56" s="63"/>
      <c r="P56" s="63"/>
      <c r="Q56" s="63"/>
      <c r="R56" s="63"/>
      <c r="S56" s="63"/>
      <c r="T56" s="63"/>
      <c r="U56" s="63"/>
      <c r="V56" s="63"/>
      <c r="W56" s="63"/>
      <c r="X56" s="63"/>
      <c r="Y56" s="63"/>
      <c r="Z56" s="63"/>
      <c r="AA56" s="63"/>
      <c r="AB56" s="63"/>
      <c r="AC56" s="63"/>
      <c r="AD56" s="63"/>
      <c r="AE56" s="74"/>
      <c r="AF56" s="3"/>
      <c r="AG56" s="221"/>
    </row>
    <row r="57" spans="1:33" ht="12" customHeight="1" x14ac:dyDescent="0.2">
      <c r="A57" s="2"/>
      <c r="B57" s="4"/>
      <c r="C57" s="43"/>
      <c r="D57" s="13"/>
      <c r="E57" s="74"/>
      <c r="F57" s="63"/>
      <c r="G57" s="63"/>
      <c r="H57" s="63"/>
      <c r="I57" s="63"/>
      <c r="J57" s="63"/>
      <c r="K57" s="63"/>
      <c r="L57" s="63"/>
      <c r="M57" s="63"/>
      <c r="N57" s="63"/>
      <c r="O57" s="63"/>
      <c r="P57" s="63"/>
      <c r="Q57" s="63"/>
      <c r="R57" s="63"/>
      <c r="S57" s="63"/>
      <c r="T57" s="63"/>
      <c r="U57" s="63"/>
      <c r="V57" s="63"/>
      <c r="W57" s="63"/>
      <c r="X57" s="63"/>
      <c r="Y57" s="63"/>
      <c r="Z57" s="63"/>
      <c r="AA57" s="63"/>
      <c r="AB57" s="63"/>
      <c r="AC57" s="63"/>
      <c r="AD57" s="63"/>
      <c r="AE57" s="74"/>
      <c r="AF57" s="3"/>
      <c r="AG57" s="221"/>
    </row>
    <row r="58" spans="1:33" ht="12" customHeight="1" x14ac:dyDescent="0.2">
      <c r="A58" s="2"/>
      <c r="B58" s="4"/>
      <c r="C58" s="43"/>
      <c r="D58" s="13"/>
      <c r="E58" s="74"/>
      <c r="F58" s="63"/>
      <c r="G58" s="63"/>
      <c r="H58" s="63"/>
      <c r="I58" s="63"/>
      <c r="J58" s="63"/>
      <c r="K58" s="63"/>
      <c r="L58" s="63"/>
      <c r="M58" s="63"/>
      <c r="N58" s="63"/>
      <c r="O58" s="63"/>
      <c r="P58" s="63"/>
      <c r="Q58" s="63"/>
      <c r="R58" s="63"/>
      <c r="S58" s="63"/>
      <c r="T58" s="63"/>
      <c r="U58" s="63"/>
      <c r="V58" s="63"/>
      <c r="W58" s="63"/>
      <c r="X58" s="63"/>
      <c r="Y58" s="63"/>
      <c r="Z58" s="63"/>
      <c r="AA58" s="63"/>
      <c r="AB58" s="63"/>
      <c r="AC58" s="63"/>
      <c r="AD58" s="63"/>
      <c r="AE58" s="74"/>
      <c r="AF58" s="3"/>
      <c r="AG58" s="221"/>
    </row>
    <row r="59" spans="1:33" ht="12" customHeight="1" x14ac:dyDescent="0.2">
      <c r="A59" s="2"/>
      <c r="B59" s="4"/>
      <c r="C59" s="43"/>
      <c r="D59" s="13"/>
      <c r="E59" s="74"/>
      <c r="F59" s="63"/>
      <c r="G59" s="63"/>
      <c r="H59" s="63"/>
      <c r="I59" s="63"/>
      <c r="J59" s="63"/>
      <c r="K59" s="63"/>
      <c r="L59" s="63"/>
      <c r="M59" s="63"/>
      <c r="N59" s="63"/>
      <c r="O59" s="63"/>
      <c r="P59" s="63"/>
      <c r="Q59" s="63"/>
      <c r="R59" s="63"/>
      <c r="S59" s="63"/>
      <c r="T59" s="63"/>
      <c r="U59" s="63"/>
      <c r="V59" s="63"/>
      <c r="W59" s="63"/>
      <c r="X59" s="63"/>
      <c r="Y59" s="63"/>
      <c r="Z59" s="63"/>
      <c r="AA59" s="63"/>
      <c r="AB59" s="63"/>
      <c r="AC59" s="63"/>
      <c r="AD59" s="63"/>
      <c r="AE59" s="74"/>
      <c r="AF59" s="3"/>
      <c r="AG59" s="221"/>
    </row>
    <row r="60" spans="1:33" ht="12" customHeight="1" x14ac:dyDescent="0.2">
      <c r="A60" s="2"/>
      <c r="B60" s="4"/>
      <c r="C60" s="43"/>
      <c r="D60" s="13"/>
      <c r="E60" s="74"/>
      <c r="F60" s="63"/>
      <c r="G60" s="63"/>
      <c r="H60" s="63"/>
      <c r="I60" s="63"/>
      <c r="J60" s="63"/>
      <c r="K60" s="63"/>
      <c r="L60" s="63"/>
      <c r="M60" s="63"/>
      <c r="N60" s="63"/>
      <c r="O60" s="63"/>
      <c r="P60" s="63"/>
      <c r="Q60" s="63"/>
      <c r="R60" s="63"/>
      <c r="S60" s="63"/>
      <c r="T60" s="63"/>
      <c r="U60" s="63"/>
      <c r="V60" s="63"/>
      <c r="W60" s="63"/>
      <c r="X60" s="63"/>
      <c r="Y60" s="63"/>
      <c r="Z60" s="63"/>
      <c r="AA60" s="63"/>
      <c r="AB60" s="63"/>
      <c r="AC60" s="63"/>
      <c r="AD60" s="63"/>
      <c r="AE60" s="74"/>
      <c r="AF60" s="3"/>
      <c r="AG60" s="221"/>
    </row>
    <row r="61" spans="1:33" ht="12" customHeight="1" x14ac:dyDescent="0.2">
      <c r="A61" s="2"/>
      <c r="B61" s="4"/>
      <c r="C61" s="43"/>
      <c r="D61" s="13"/>
      <c r="E61" s="74"/>
      <c r="F61" s="63"/>
      <c r="G61" s="63"/>
      <c r="H61" s="63"/>
      <c r="I61" s="63"/>
      <c r="J61" s="63"/>
      <c r="K61" s="63"/>
      <c r="L61" s="63"/>
      <c r="M61" s="63"/>
      <c r="N61" s="63"/>
      <c r="O61" s="63"/>
      <c r="P61" s="63"/>
      <c r="Q61" s="63"/>
      <c r="R61" s="63"/>
      <c r="S61" s="63"/>
      <c r="T61" s="63"/>
      <c r="U61" s="63"/>
      <c r="V61" s="63"/>
      <c r="W61" s="63"/>
      <c r="X61" s="63"/>
      <c r="Y61" s="63"/>
      <c r="Z61" s="63"/>
      <c r="AA61" s="63"/>
      <c r="AB61" s="63"/>
      <c r="AC61" s="63"/>
      <c r="AD61" s="63"/>
      <c r="AE61" s="74"/>
      <c r="AF61" s="3"/>
      <c r="AG61" s="221"/>
    </row>
    <row r="62" spans="1:33" ht="12" customHeight="1" x14ac:dyDescent="0.2">
      <c r="A62" s="2"/>
      <c r="B62" s="4"/>
      <c r="C62" s="43"/>
      <c r="D62" s="13"/>
      <c r="E62" s="74"/>
      <c r="F62" s="63"/>
      <c r="G62" s="63"/>
      <c r="H62" s="63"/>
      <c r="I62" s="63"/>
      <c r="J62" s="63"/>
      <c r="K62" s="63"/>
      <c r="L62" s="63"/>
      <c r="M62" s="63"/>
      <c r="N62" s="63"/>
      <c r="O62" s="63"/>
      <c r="P62" s="63"/>
      <c r="Q62" s="63"/>
      <c r="R62" s="63"/>
      <c r="S62" s="63"/>
      <c r="T62" s="63"/>
      <c r="U62" s="63"/>
      <c r="V62" s="63"/>
      <c r="W62" s="63"/>
      <c r="X62" s="63"/>
      <c r="Y62" s="63"/>
      <c r="Z62" s="63"/>
      <c r="AA62" s="63"/>
      <c r="AB62" s="63"/>
      <c r="AC62" s="63"/>
      <c r="AD62" s="63"/>
      <c r="AE62" s="74"/>
      <c r="AF62" s="3"/>
      <c r="AG62" s="221"/>
    </row>
    <row r="63" spans="1:33" ht="12" customHeight="1" x14ac:dyDescent="0.2">
      <c r="A63" s="2"/>
      <c r="B63" s="4"/>
      <c r="C63" s="43"/>
      <c r="D63" s="13"/>
      <c r="E63" s="74"/>
      <c r="F63" s="63"/>
      <c r="G63" s="63"/>
      <c r="H63" s="63"/>
      <c r="I63" s="63"/>
      <c r="J63" s="63"/>
      <c r="K63" s="63"/>
      <c r="L63" s="63"/>
      <c r="M63" s="63"/>
      <c r="N63" s="63"/>
      <c r="O63" s="63"/>
      <c r="P63" s="63"/>
      <c r="Q63" s="63"/>
      <c r="R63" s="63"/>
      <c r="S63" s="63"/>
      <c r="T63" s="63"/>
      <c r="U63" s="63"/>
      <c r="V63" s="63"/>
      <c r="W63" s="63"/>
      <c r="X63" s="63"/>
      <c r="Y63" s="63"/>
      <c r="Z63" s="63"/>
      <c r="AA63" s="63"/>
      <c r="AB63" s="63"/>
      <c r="AC63" s="63"/>
      <c r="AD63" s="63"/>
      <c r="AE63" s="74"/>
      <c r="AF63" s="3"/>
      <c r="AG63" s="221"/>
    </row>
    <row r="64" spans="1:33" ht="12" customHeight="1" x14ac:dyDescent="0.2">
      <c r="A64" s="2"/>
      <c r="B64" s="4"/>
      <c r="C64" s="43"/>
      <c r="D64" s="13"/>
      <c r="E64" s="74"/>
      <c r="F64" s="63"/>
      <c r="G64" s="63"/>
      <c r="H64" s="63"/>
      <c r="I64" s="63"/>
      <c r="J64" s="63"/>
      <c r="K64" s="63"/>
      <c r="L64" s="63"/>
      <c r="M64" s="63"/>
      <c r="N64" s="63"/>
      <c r="O64" s="63"/>
      <c r="P64" s="63"/>
      <c r="Q64" s="63"/>
      <c r="R64" s="63"/>
      <c r="S64" s="63"/>
      <c r="T64" s="63"/>
      <c r="U64" s="63"/>
      <c r="V64" s="63"/>
      <c r="W64" s="63"/>
      <c r="X64" s="63"/>
      <c r="Y64" s="63"/>
      <c r="Z64" s="63"/>
      <c r="AA64" s="63"/>
      <c r="AB64" s="63"/>
      <c r="AC64" s="63"/>
      <c r="AD64" s="63"/>
      <c r="AE64" s="74"/>
      <c r="AF64" s="3"/>
      <c r="AG64" s="221"/>
    </row>
    <row r="65" spans="1:33" ht="12" customHeight="1" x14ac:dyDescent="0.2">
      <c r="A65" s="2"/>
      <c r="B65" s="4"/>
      <c r="C65" s="43"/>
      <c r="D65" s="13"/>
      <c r="E65" s="74"/>
      <c r="F65" s="63"/>
      <c r="G65" s="63"/>
      <c r="H65" s="63"/>
      <c r="I65" s="63"/>
      <c r="J65" s="63"/>
      <c r="K65" s="63"/>
      <c r="L65" s="63"/>
      <c r="M65" s="63"/>
      <c r="N65" s="63"/>
      <c r="O65" s="63"/>
      <c r="P65" s="63"/>
      <c r="Q65" s="63"/>
      <c r="R65" s="63"/>
      <c r="S65" s="63"/>
      <c r="T65" s="63"/>
      <c r="U65" s="63"/>
      <c r="V65" s="63"/>
      <c r="W65" s="63"/>
      <c r="X65" s="63"/>
      <c r="Y65" s="63"/>
      <c r="Z65" s="63"/>
      <c r="AA65" s="63"/>
      <c r="AB65" s="63"/>
      <c r="AC65" s="63"/>
      <c r="AD65" s="63"/>
      <c r="AE65" s="74"/>
      <c r="AF65" s="3"/>
      <c r="AG65" s="221"/>
    </row>
    <row r="66" spans="1:33" ht="12" customHeight="1" x14ac:dyDescent="0.2">
      <c r="A66" s="2"/>
      <c r="B66" s="4"/>
      <c r="C66" s="43"/>
      <c r="D66" s="13"/>
      <c r="E66" s="74"/>
      <c r="F66" s="63"/>
      <c r="G66" s="63"/>
      <c r="H66" s="63"/>
      <c r="I66" s="63"/>
      <c r="J66" s="63"/>
      <c r="K66" s="63"/>
      <c r="L66" s="63"/>
      <c r="M66" s="63"/>
      <c r="N66" s="63"/>
      <c r="O66" s="63"/>
      <c r="P66" s="63"/>
      <c r="Q66" s="63"/>
      <c r="R66" s="63"/>
      <c r="S66" s="63"/>
      <c r="T66" s="63"/>
      <c r="U66" s="63"/>
      <c r="V66" s="63"/>
      <c r="W66" s="63"/>
      <c r="X66" s="63"/>
      <c r="Y66" s="63"/>
      <c r="Z66" s="63"/>
      <c r="AA66" s="63"/>
      <c r="AB66" s="63"/>
      <c r="AC66" s="63"/>
      <c r="AD66" s="63"/>
      <c r="AE66" s="74"/>
      <c r="AF66" s="3"/>
      <c r="AG66" s="221"/>
    </row>
    <row r="67" spans="1:33" ht="12" customHeight="1" x14ac:dyDescent="0.2">
      <c r="A67" s="2"/>
      <c r="B67" s="4"/>
      <c r="C67" s="43"/>
      <c r="D67" s="13"/>
      <c r="E67" s="74"/>
      <c r="F67" s="63"/>
      <c r="G67" s="63"/>
      <c r="H67" s="63"/>
      <c r="I67" s="63"/>
      <c r="J67" s="63"/>
      <c r="K67" s="63"/>
      <c r="L67" s="63"/>
      <c r="M67" s="63"/>
      <c r="N67" s="63"/>
      <c r="O67" s="63"/>
      <c r="P67" s="63"/>
      <c r="Q67" s="63"/>
      <c r="R67" s="63"/>
      <c r="S67" s="63"/>
      <c r="T67" s="63"/>
      <c r="U67" s="63"/>
      <c r="V67" s="63"/>
      <c r="W67" s="63"/>
      <c r="X67" s="63"/>
      <c r="Y67" s="63"/>
      <c r="Z67" s="63"/>
      <c r="AA67" s="63"/>
      <c r="AB67" s="63"/>
      <c r="AC67" s="63"/>
      <c r="AD67" s="63"/>
      <c r="AE67" s="74"/>
      <c r="AF67" s="3"/>
      <c r="AG67" s="221"/>
    </row>
    <row r="68" spans="1:33" ht="12" customHeight="1" x14ac:dyDescent="0.2">
      <c r="A68" s="2"/>
      <c r="B68" s="4"/>
      <c r="C68" s="43"/>
      <c r="D68" s="13"/>
      <c r="E68" s="74"/>
      <c r="F68" s="63"/>
      <c r="G68" s="63"/>
      <c r="H68" s="63"/>
      <c r="I68" s="63"/>
      <c r="J68" s="63"/>
      <c r="K68" s="63"/>
      <c r="L68" s="63"/>
      <c r="M68" s="63"/>
      <c r="N68" s="63"/>
      <c r="O68" s="63"/>
      <c r="P68" s="63"/>
      <c r="Q68" s="63"/>
      <c r="R68" s="63"/>
      <c r="S68" s="63"/>
      <c r="T68" s="63"/>
      <c r="U68" s="63"/>
      <c r="V68" s="63"/>
      <c r="W68" s="63"/>
      <c r="X68" s="63"/>
      <c r="Y68" s="63"/>
      <c r="Z68" s="63"/>
      <c r="AA68" s="63"/>
      <c r="AB68" s="63"/>
      <c r="AC68" s="63"/>
      <c r="AD68" s="63"/>
      <c r="AE68" s="74"/>
      <c r="AF68" s="3"/>
      <c r="AG68" s="221"/>
    </row>
    <row r="69" spans="1:33" ht="12" customHeight="1" x14ac:dyDescent="0.2">
      <c r="A69" s="2"/>
      <c r="B69" s="4"/>
      <c r="C69" s="43"/>
      <c r="D69" s="13"/>
      <c r="E69" s="74"/>
      <c r="F69" s="63"/>
      <c r="G69" s="63"/>
      <c r="H69" s="63"/>
      <c r="I69" s="63"/>
      <c r="J69" s="63"/>
      <c r="K69" s="63"/>
      <c r="L69" s="63"/>
      <c r="M69" s="63"/>
      <c r="N69" s="63"/>
      <c r="O69" s="63"/>
      <c r="P69" s="63"/>
      <c r="Q69" s="63"/>
      <c r="R69" s="63"/>
      <c r="S69" s="63"/>
      <c r="T69" s="63"/>
      <c r="U69" s="63"/>
      <c r="V69" s="63"/>
      <c r="W69" s="63"/>
      <c r="X69" s="63"/>
      <c r="Y69" s="63"/>
      <c r="Z69" s="63"/>
      <c r="AA69" s="63"/>
      <c r="AB69" s="63"/>
      <c r="AC69" s="63"/>
      <c r="AD69" s="63"/>
      <c r="AE69" s="74"/>
      <c r="AF69" s="3"/>
      <c r="AG69" s="221"/>
    </row>
    <row r="70" spans="1:33" ht="12" customHeight="1" x14ac:dyDescent="0.2">
      <c r="A70" s="2"/>
      <c r="B70" s="4"/>
      <c r="C70" s="43"/>
      <c r="D70" s="13"/>
      <c r="E70" s="74"/>
      <c r="F70" s="63"/>
      <c r="G70" s="63"/>
      <c r="H70" s="63"/>
      <c r="I70" s="63"/>
      <c r="J70" s="63"/>
      <c r="K70" s="63"/>
      <c r="L70" s="63"/>
      <c r="M70" s="63"/>
      <c r="N70" s="63"/>
      <c r="O70" s="63"/>
      <c r="P70" s="63"/>
      <c r="Q70" s="63"/>
      <c r="R70" s="63"/>
      <c r="S70" s="63"/>
      <c r="T70" s="63"/>
      <c r="U70" s="63"/>
      <c r="V70" s="63"/>
      <c r="W70" s="63"/>
      <c r="X70" s="63"/>
      <c r="Y70" s="63"/>
      <c r="Z70" s="63"/>
      <c r="AA70" s="63"/>
      <c r="AB70" s="63"/>
      <c r="AC70" s="63"/>
      <c r="AD70" s="63"/>
      <c r="AE70" s="74"/>
      <c r="AF70" s="3"/>
      <c r="AG70" s="221"/>
    </row>
    <row r="71" spans="1:33" s="67" customFormat="1" ht="9.75" customHeight="1" x14ac:dyDescent="0.15">
      <c r="A71" s="65"/>
      <c r="B71" s="66"/>
      <c r="C71" s="69"/>
      <c r="D71" s="21"/>
      <c r="E71" s="70"/>
      <c r="F71" s="70"/>
      <c r="G71" s="70"/>
      <c r="H71" s="75"/>
      <c r="I71" s="75"/>
      <c r="J71" s="75"/>
      <c r="K71" s="75"/>
      <c r="L71" s="75"/>
      <c r="M71" s="75"/>
      <c r="N71" s="75"/>
      <c r="O71" s="75"/>
      <c r="P71" s="75"/>
      <c r="Q71" s="75"/>
      <c r="R71" s="75"/>
      <c r="S71" s="75"/>
      <c r="T71" s="75"/>
      <c r="U71" s="75"/>
      <c r="V71" s="75"/>
      <c r="W71" s="75"/>
      <c r="X71" s="75"/>
      <c r="Y71" s="75"/>
      <c r="Z71" s="75"/>
      <c r="AA71" s="75"/>
      <c r="AB71" s="75"/>
      <c r="AC71" s="75"/>
      <c r="AD71" s="75"/>
      <c r="AE71" s="75"/>
      <c r="AF71" s="66"/>
      <c r="AG71" s="358"/>
    </row>
    <row r="72" spans="1:33" ht="11.25" customHeight="1" x14ac:dyDescent="0.2">
      <c r="A72" s="2"/>
      <c r="B72" s="1"/>
      <c r="C72" s="42"/>
      <c r="D72" s="13"/>
      <c r="E72" s="76"/>
      <c r="F72" s="76"/>
      <c r="G72" s="76"/>
      <c r="H72" s="76"/>
      <c r="I72" s="76"/>
      <c r="J72" s="76"/>
      <c r="K72" s="76"/>
      <c r="L72" s="76"/>
      <c r="M72" s="76"/>
      <c r="N72" s="76"/>
      <c r="O72" s="76"/>
      <c r="P72" s="76"/>
      <c r="Q72" s="76"/>
      <c r="R72" s="76"/>
      <c r="S72" s="76"/>
      <c r="T72" s="76"/>
      <c r="U72" s="76"/>
      <c r="V72" s="75"/>
      <c r="W72" s="76"/>
      <c r="X72" s="76"/>
      <c r="Y72" s="76"/>
      <c r="Z72" s="76"/>
      <c r="AA72" s="76"/>
      <c r="AB72" s="76"/>
      <c r="AC72" s="76"/>
      <c r="AD72" s="76"/>
      <c r="AE72" s="76"/>
      <c r="AF72" s="3"/>
      <c r="AG72" s="221"/>
    </row>
    <row r="73" spans="1:33" ht="13.5" customHeight="1" x14ac:dyDescent="0.2">
      <c r="A73" s="2"/>
      <c r="B73" s="1"/>
      <c r="C73" s="1"/>
      <c r="D73" s="1"/>
      <c r="I73" s="4"/>
      <c r="J73" s="4"/>
      <c r="K73" s="4"/>
      <c r="L73" s="4"/>
      <c r="M73" s="4"/>
      <c r="N73" s="4"/>
      <c r="O73" s="4"/>
      <c r="P73" s="4"/>
      <c r="Q73" s="4"/>
      <c r="R73" s="4"/>
      <c r="S73" s="4"/>
      <c r="T73" s="4"/>
      <c r="U73" s="4"/>
      <c r="V73" s="68"/>
      <c r="W73" s="4"/>
      <c r="X73" s="4"/>
      <c r="Y73" s="4"/>
      <c r="Z73" s="1487">
        <v>43132</v>
      </c>
      <c r="AA73" s="1487"/>
      <c r="AB73" s="1487"/>
      <c r="AC73" s="1487"/>
      <c r="AD73" s="1487"/>
      <c r="AE73" s="1487"/>
      <c r="AF73" s="360">
        <v>23</v>
      </c>
      <c r="AG73" s="221"/>
    </row>
  </sheetData>
  <customSheetViews>
    <customSheetView guid="{D8E90C30-C61D-40A7-989F-8651AA8E91E2}" hiddenRows="1" topLeftCell="A7">
      <selection activeCell="EW151" sqref="EW151:FA155"/>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hiddenRows="1" topLeftCell="A7">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hiddenRows="1" topLeftCell="A7">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9">
    <mergeCell ref="B1:H1"/>
    <mergeCell ref="Z73:AE73"/>
    <mergeCell ref="B2:D2"/>
    <mergeCell ref="F47:V47"/>
    <mergeCell ref="F6:V6"/>
    <mergeCell ref="C8:D8"/>
    <mergeCell ref="X6:AD6"/>
    <mergeCell ref="X47:AD47"/>
    <mergeCell ref="F5:L5"/>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1" enableFormatConditionsCalculation="0">
    <tabColor theme="9"/>
  </sheetPr>
  <dimension ref="A1:E54"/>
  <sheetViews>
    <sheetView showRuler="0" topLeftCell="A28" workbookViewId="0"/>
  </sheetViews>
  <sheetFormatPr defaultRowHeight="12.75" x14ac:dyDescent="0.2"/>
  <cols>
    <col min="1" max="1" width="3.28515625" customWidth="1"/>
    <col min="2" max="3" width="2.5703125" customWidth="1"/>
    <col min="4" max="4" width="90.5703125" customWidth="1"/>
    <col min="5" max="5" width="3.28515625" customWidth="1"/>
  </cols>
  <sheetData>
    <row r="1" spans="1:5" ht="13.5" customHeight="1" x14ac:dyDescent="0.2">
      <c r="A1" s="328"/>
      <c r="B1" s="328"/>
      <c r="C1" s="328"/>
      <c r="D1" s="328"/>
      <c r="E1" s="328"/>
    </row>
    <row r="2" spans="1:5" ht="13.5" customHeight="1" x14ac:dyDescent="0.2">
      <c r="A2" s="328"/>
      <c r="B2" s="328"/>
      <c r="C2" s="328"/>
      <c r="D2" s="328"/>
      <c r="E2" s="328"/>
    </row>
    <row r="3" spans="1:5" ht="13.5" customHeight="1" x14ac:dyDescent="0.2">
      <c r="A3" s="328"/>
      <c r="B3" s="328"/>
      <c r="C3" s="328"/>
      <c r="D3" s="328"/>
      <c r="E3" s="328"/>
    </row>
    <row r="4" spans="1:5" s="7" customFormat="1" ht="13.5" customHeight="1" x14ac:dyDescent="0.2">
      <c r="A4" s="328"/>
      <c r="B4" s="328"/>
      <c r="C4" s="328"/>
      <c r="D4" s="328"/>
      <c r="E4" s="328"/>
    </row>
    <row r="5" spans="1:5" ht="13.5" customHeight="1" x14ac:dyDescent="0.2">
      <c r="A5" s="328"/>
      <c r="B5" s="328"/>
      <c r="C5" s="328"/>
      <c r="D5" s="328"/>
      <c r="E5" s="328"/>
    </row>
    <row r="6" spans="1:5" ht="13.5" customHeight="1" x14ac:dyDescent="0.2">
      <c r="A6" s="328"/>
      <c r="B6" s="328"/>
      <c r="C6" s="328"/>
      <c r="D6" s="328"/>
      <c r="E6" s="328"/>
    </row>
    <row r="7" spans="1:5" ht="13.5" customHeight="1" x14ac:dyDescent="0.2">
      <c r="A7" s="328"/>
      <c r="B7" s="328"/>
      <c r="C7" s="328"/>
      <c r="D7" s="328"/>
      <c r="E7" s="328"/>
    </row>
    <row r="8" spans="1:5" ht="13.5" customHeight="1" x14ac:dyDescent="0.2">
      <c r="A8" s="328"/>
      <c r="B8" s="328"/>
      <c r="C8" s="328"/>
      <c r="D8" s="328"/>
      <c r="E8" s="328"/>
    </row>
    <row r="9" spans="1:5" ht="13.5" customHeight="1" x14ac:dyDescent="0.2">
      <c r="A9" s="328"/>
      <c r="B9" s="328"/>
      <c r="C9" s="328"/>
      <c r="D9" s="328"/>
      <c r="E9" s="328"/>
    </row>
    <row r="10" spans="1:5" ht="13.5" customHeight="1" x14ac:dyDescent="0.2">
      <c r="A10" s="328"/>
      <c r="B10" s="328"/>
      <c r="C10" s="328"/>
      <c r="D10" s="328"/>
      <c r="E10" s="328"/>
    </row>
    <row r="11" spans="1:5" ht="13.5" customHeight="1" x14ac:dyDescent="0.2">
      <c r="A11" s="328"/>
      <c r="B11" s="328"/>
      <c r="C11" s="328"/>
      <c r="D11" s="328"/>
      <c r="E11" s="328"/>
    </row>
    <row r="12" spans="1:5" ht="13.5" customHeight="1" x14ac:dyDescent="0.2">
      <c r="A12" s="328"/>
      <c r="B12" s="328"/>
      <c r="C12" s="328"/>
      <c r="D12" s="328"/>
      <c r="E12" s="328"/>
    </row>
    <row r="13" spans="1:5" ht="13.5" customHeight="1" x14ac:dyDescent="0.2">
      <c r="A13" s="328"/>
      <c r="B13" s="328"/>
      <c r="C13" s="328"/>
      <c r="D13" s="328"/>
      <c r="E13" s="328"/>
    </row>
    <row r="14" spans="1:5" ht="13.5" customHeight="1" x14ac:dyDescent="0.2">
      <c r="A14" s="328"/>
      <c r="B14" s="328"/>
      <c r="C14" s="328"/>
      <c r="D14" s="328"/>
      <c r="E14" s="328"/>
    </row>
    <row r="15" spans="1:5" ht="13.5" customHeight="1" x14ac:dyDescent="0.2">
      <c r="A15" s="328"/>
      <c r="B15" s="328"/>
      <c r="C15" s="328"/>
      <c r="D15" s="328"/>
      <c r="E15" s="328"/>
    </row>
    <row r="16" spans="1:5" ht="13.5" customHeight="1" x14ac:dyDescent="0.2">
      <c r="A16" s="328"/>
      <c r="B16" s="328"/>
      <c r="C16" s="328"/>
      <c r="D16" s="328"/>
      <c r="E16" s="328"/>
    </row>
    <row r="17" spans="1:5" ht="13.5" customHeight="1" x14ac:dyDescent="0.2">
      <c r="A17" s="328"/>
      <c r="B17" s="328"/>
      <c r="C17" s="328"/>
      <c r="D17" s="328"/>
      <c r="E17" s="328"/>
    </row>
    <row r="18" spans="1:5" ht="13.5" customHeight="1" x14ac:dyDescent="0.2">
      <c r="A18" s="328"/>
      <c r="B18" s="328"/>
      <c r="C18" s="328"/>
      <c r="D18" s="328"/>
      <c r="E18" s="328"/>
    </row>
    <row r="19" spans="1:5" ht="13.5" customHeight="1" x14ac:dyDescent="0.2">
      <c r="A19" s="328"/>
      <c r="B19" s="328"/>
      <c r="C19" s="328"/>
      <c r="D19" s="328"/>
      <c r="E19" s="328"/>
    </row>
    <row r="20" spans="1:5" ht="13.5" customHeight="1" x14ac:dyDescent="0.2">
      <c r="A20" s="328"/>
      <c r="B20" s="328"/>
      <c r="C20" s="328"/>
      <c r="D20" s="328"/>
      <c r="E20" s="328"/>
    </row>
    <row r="21" spans="1:5" ht="13.5" customHeight="1" x14ac:dyDescent="0.2">
      <c r="A21" s="328"/>
      <c r="B21" s="328"/>
      <c r="C21" s="328"/>
      <c r="D21" s="328"/>
      <c r="E21" s="328"/>
    </row>
    <row r="22" spans="1:5" ht="13.5" customHeight="1" x14ac:dyDescent="0.2">
      <c r="A22" s="328"/>
      <c r="B22" s="328"/>
      <c r="C22" s="328"/>
      <c r="D22" s="328"/>
      <c r="E22" s="328"/>
    </row>
    <row r="23" spans="1:5" ht="13.5" customHeight="1" x14ac:dyDescent="0.2">
      <c r="A23" s="328"/>
      <c r="B23" s="328"/>
      <c r="C23" s="328"/>
      <c r="D23" s="328"/>
      <c r="E23" s="328"/>
    </row>
    <row r="24" spans="1:5" ht="13.5" customHeight="1" x14ac:dyDescent="0.2">
      <c r="A24" s="328"/>
      <c r="B24" s="328"/>
      <c r="C24" s="328"/>
      <c r="D24" s="328"/>
      <c r="E24" s="328"/>
    </row>
    <row r="25" spans="1:5" ht="13.5" customHeight="1" x14ac:dyDescent="0.2">
      <c r="A25" s="328"/>
      <c r="B25" s="328"/>
      <c r="C25" s="328"/>
      <c r="D25" s="328"/>
      <c r="E25" s="328"/>
    </row>
    <row r="26" spans="1:5" ht="13.5" customHeight="1" x14ac:dyDescent="0.2">
      <c r="A26" s="328"/>
      <c r="B26" s="328"/>
      <c r="C26" s="328"/>
      <c r="D26" s="328"/>
      <c r="E26" s="328"/>
    </row>
    <row r="27" spans="1:5" ht="13.5" customHeight="1" x14ac:dyDescent="0.2">
      <c r="A27" s="328"/>
      <c r="B27" s="328"/>
      <c r="C27" s="328"/>
      <c r="D27" s="328"/>
      <c r="E27" s="328"/>
    </row>
    <row r="28" spans="1:5" ht="13.5" customHeight="1" x14ac:dyDescent="0.2">
      <c r="A28" s="328"/>
      <c r="B28" s="328"/>
      <c r="C28" s="328"/>
      <c r="D28" s="328"/>
      <c r="E28" s="328"/>
    </row>
    <row r="29" spans="1:5" ht="13.5" customHeight="1" x14ac:dyDescent="0.2">
      <c r="A29" s="328"/>
      <c r="B29" s="328"/>
      <c r="C29" s="328"/>
      <c r="D29" s="328"/>
      <c r="E29" s="328"/>
    </row>
    <row r="30" spans="1:5" ht="13.5" customHeight="1" x14ac:dyDescent="0.2">
      <c r="A30" s="328"/>
      <c r="B30" s="328"/>
      <c r="C30" s="328"/>
      <c r="D30" s="328"/>
      <c r="E30" s="328"/>
    </row>
    <row r="31" spans="1:5" ht="13.5" customHeight="1" x14ac:dyDescent="0.2">
      <c r="A31" s="328"/>
      <c r="B31" s="328"/>
      <c r="C31" s="328"/>
      <c r="D31" s="328"/>
      <c r="E31" s="328"/>
    </row>
    <row r="32" spans="1:5" ht="13.5" customHeight="1" x14ac:dyDescent="0.2">
      <c r="A32" s="328"/>
      <c r="B32" s="328"/>
      <c r="C32" s="328"/>
      <c r="D32" s="328"/>
      <c r="E32" s="328"/>
    </row>
    <row r="33" spans="1:5" ht="13.5" customHeight="1" x14ac:dyDescent="0.2">
      <c r="A33" s="328"/>
      <c r="B33" s="328"/>
      <c r="C33" s="328"/>
      <c r="D33" s="328"/>
      <c r="E33" s="328"/>
    </row>
    <row r="34" spans="1:5" ht="13.5" customHeight="1" x14ac:dyDescent="0.2">
      <c r="A34" s="328"/>
      <c r="B34" s="328"/>
      <c r="C34" s="328"/>
      <c r="D34" s="328"/>
      <c r="E34" s="328"/>
    </row>
    <row r="35" spans="1:5" ht="13.5" customHeight="1" x14ac:dyDescent="0.2">
      <c r="A35" s="328"/>
      <c r="B35" s="328"/>
      <c r="C35" s="328"/>
      <c r="D35" s="328"/>
      <c r="E35" s="328"/>
    </row>
    <row r="36" spans="1:5" ht="13.5" customHeight="1" x14ac:dyDescent="0.2">
      <c r="A36" s="328"/>
      <c r="B36" s="328"/>
      <c r="C36" s="328"/>
      <c r="D36" s="328"/>
      <c r="E36" s="328"/>
    </row>
    <row r="37" spans="1:5" ht="13.5" customHeight="1" x14ac:dyDescent="0.2">
      <c r="A37" s="328"/>
      <c r="B37" s="328"/>
      <c r="C37" s="328"/>
      <c r="D37" s="328"/>
      <c r="E37" s="328"/>
    </row>
    <row r="38" spans="1:5" ht="13.5" customHeight="1" x14ac:dyDescent="0.2">
      <c r="A38" s="328"/>
      <c r="B38" s="328"/>
      <c r="C38" s="328"/>
      <c r="D38" s="328"/>
      <c r="E38" s="328"/>
    </row>
    <row r="39" spans="1:5" ht="13.5" customHeight="1" x14ac:dyDescent="0.2">
      <c r="A39" s="328"/>
      <c r="B39" s="328"/>
      <c r="C39" s="328"/>
      <c r="D39" s="328"/>
      <c r="E39" s="328"/>
    </row>
    <row r="40" spans="1:5" ht="13.5" customHeight="1" x14ac:dyDescent="0.2">
      <c r="A40" s="328"/>
      <c r="B40" s="328"/>
      <c r="C40" s="328"/>
      <c r="D40" s="328"/>
      <c r="E40" s="328"/>
    </row>
    <row r="41" spans="1:5" ht="18.75" customHeight="1" x14ac:dyDescent="0.2">
      <c r="A41" s="328"/>
      <c r="B41" s="328" t="s">
        <v>309</v>
      </c>
      <c r="C41" s="328"/>
      <c r="D41" s="328"/>
      <c r="E41" s="328"/>
    </row>
    <row r="42" spans="1:5" ht="9" customHeight="1" x14ac:dyDescent="0.2">
      <c r="A42" s="327"/>
      <c r="B42" s="370"/>
      <c r="C42" s="371"/>
      <c r="D42" s="372"/>
      <c r="E42" s="327"/>
    </row>
    <row r="43" spans="1:5" ht="13.5" customHeight="1" x14ac:dyDescent="0.2">
      <c r="A43" s="327"/>
      <c r="B43" s="370"/>
      <c r="C43" s="367"/>
      <c r="D43" s="373" t="s">
        <v>306</v>
      </c>
      <c r="E43" s="327"/>
    </row>
    <row r="44" spans="1:5" ht="13.5" customHeight="1" x14ac:dyDescent="0.2">
      <c r="A44" s="327"/>
      <c r="B44" s="370"/>
      <c r="C44" s="378"/>
      <c r="D44" s="588" t="s">
        <v>494</v>
      </c>
      <c r="E44" s="327"/>
    </row>
    <row r="45" spans="1:5" ht="13.5" customHeight="1" x14ac:dyDescent="0.2">
      <c r="A45" s="327"/>
      <c r="B45" s="370"/>
      <c r="C45" s="374"/>
      <c r="D45" s="372"/>
      <c r="E45" s="327"/>
    </row>
    <row r="46" spans="1:5" ht="13.5" customHeight="1" x14ac:dyDescent="0.2">
      <c r="A46" s="327"/>
      <c r="B46" s="370"/>
      <c r="C46" s="368"/>
      <c r="D46" s="373" t="s">
        <v>307</v>
      </c>
      <c r="E46" s="327"/>
    </row>
    <row r="47" spans="1:5" ht="13.5" customHeight="1" x14ac:dyDescent="0.2">
      <c r="A47" s="327"/>
      <c r="B47" s="370"/>
      <c r="C47" s="371"/>
      <c r="D47" s="983" t="s">
        <v>494</v>
      </c>
      <c r="E47" s="327"/>
    </row>
    <row r="48" spans="1:5" ht="13.5" customHeight="1" x14ac:dyDescent="0.2">
      <c r="A48" s="327"/>
      <c r="B48" s="370"/>
      <c r="C48" s="371"/>
      <c r="D48" s="372"/>
      <c r="E48" s="327"/>
    </row>
    <row r="49" spans="1:5" ht="13.5" customHeight="1" x14ac:dyDescent="0.2">
      <c r="A49" s="327"/>
      <c r="B49" s="370"/>
      <c r="C49" s="369"/>
      <c r="D49" s="373" t="s">
        <v>308</v>
      </c>
      <c r="E49" s="327"/>
    </row>
    <row r="50" spans="1:5" ht="13.5" customHeight="1" x14ac:dyDescent="0.2">
      <c r="A50" s="327"/>
      <c r="B50" s="370"/>
      <c r="C50" s="371"/>
      <c r="D50" s="588" t="s">
        <v>465</v>
      </c>
      <c r="E50" s="327"/>
    </row>
    <row r="51" spans="1:5" ht="25.5" customHeight="1" x14ac:dyDescent="0.2">
      <c r="A51" s="327"/>
      <c r="B51" s="375"/>
      <c r="C51" s="376"/>
      <c r="D51" s="377"/>
      <c r="E51" s="327"/>
    </row>
    <row r="52" spans="1:5" x14ac:dyDescent="0.2">
      <c r="A52" s="327"/>
      <c r="B52" s="328"/>
      <c r="C52" s="330"/>
      <c r="D52" s="329"/>
      <c r="E52" s="327"/>
    </row>
    <row r="53" spans="1:5" s="92" customFormat="1" x14ac:dyDescent="0.2">
      <c r="A53" s="327"/>
      <c r="B53" s="328"/>
      <c r="C53" s="330"/>
      <c r="D53" s="329"/>
      <c r="E53" s="327"/>
    </row>
    <row r="54" spans="1:5" ht="94.5" customHeight="1" x14ac:dyDescent="0.2">
      <c r="A54" s="327"/>
      <c r="B54" s="328"/>
      <c r="C54" s="330"/>
      <c r="D54" s="329"/>
      <c r="E54" s="327"/>
    </row>
  </sheetData>
  <customSheetViews>
    <customSheetView guid="{D8E90C30-C61D-40A7-989F-8651AA8E91E2}" showPageBreaks="1" printArea="1" showRuler="0">
      <selection activeCell="F23" sqref="F23"/>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phoneticPr fontId="9" type="noConversion"/>
  <hyperlinks>
    <hyperlink ref="D44" r:id="rId4"/>
    <hyperlink ref="D50" r:id="rId5"/>
    <hyperlink ref="D47" r:id="rId6"/>
  </hyperlinks>
  <printOptions horizontalCentered="1"/>
  <pageMargins left="0.15748031496062992" right="0.15748031496062992" top="0.19685039370078741" bottom="0.19685039370078741" header="0" footer="0"/>
  <pageSetup paperSize="9" orientation="portrait" r:id="rId7"/>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1" enableFormatConditionsCalculation="0">
    <tabColor theme="9"/>
  </sheetPr>
  <dimension ref="A1:S55"/>
  <sheetViews>
    <sheetView showRuler="0" zoomScaleNormal="100" workbookViewId="0"/>
  </sheetViews>
  <sheetFormatPr defaultRowHeight="12.75" x14ac:dyDescent="0.2"/>
  <cols>
    <col min="1" max="1" width="1" style="27" customWidth="1"/>
    <col min="2" max="2" width="2.5703125" style="27" customWidth="1"/>
    <col min="3" max="3" width="3" style="27" customWidth="1"/>
    <col min="4" max="4" width="6" style="27" customWidth="1"/>
    <col min="5" max="5" width="10.7109375" style="27" customWidth="1"/>
    <col min="6" max="6" width="0.5703125" style="27" customWidth="1"/>
    <col min="7" max="7" width="13" style="27" customWidth="1"/>
    <col min="8" max="8" width="5.5703125" style="27" customWidth="1"/>
    <col min="9" max="9" width="2.5703125" style="27" customWidth="1"/>
    <col min="10" max="10" width="20.7109375" style="27" customWidth="1"/>
    <col min="11" max="11" width="11.7109375" style="27" customWidth="1"/>
    <col min="12" max="12" width="18.5703125" style="27" customWidth="1"/>
    <col min="13" max="13" width="2.7109375" style="27" customWidth="1"/>
    <col min="14" max="14" width="2.42578125" style="27" customWidth="1"/>
    <col min="15" max="15" width="1" style="27" customWidth="1"/>
    <col min="16" max="16384" width="9.140625" style="27"/>
  </cols>
  <sheetData>
    <row r="1" spans="1:15" ht="13.5" customHeight="1" x14ac:dyDescent="0.2">
      <c r="A1" s="24"/>
      <c r="B1" s="1481" t="s">
        <v>297</v>
      </c>
      <c r="C1" s="1482"/>
      <c r="D1" s="1482"/>
      <c r="E1" s="1482"/>
      <c r="F1" s="25"/>
      <c r="G1" s="25"/>
      <c r="H1" s="25"/>
      <c r="I1" s="25"/>
      <c r="J1" s="25"/>
      <c r="K1" s="25"/>
      <c r="L1" s="25"/>
      <c r="M1" s="321"/>
      <c r="N1" s="321"/>
      <c r="O1" s="26"/>
    </row>
    <row r="2" spans="1:15" ht="8.25" customHeight="1" x14ac:dyDescent="0.2">
      <c r="A2" s="24"/>
      <c r="B2" s="326"/>
      <c r="C2" s="322"/>
      <c r="D2" s="322"/>
      <c r="E2" s="322"/>
      <c r="F2" s="322"/>
      <c r="G2" s="322"/>
      <c r="H2" s="323"/>
      <c r="I2" s="323"/>
      <c r="J2" s="323"/>
      <c r="K2" s="323"/>
      <c r="L2" s="323"/>
      <c r="M2" s="323"/>
      <c r="N2" s="324"/>
      <c r="O2" s="28"/>
    </row>
    <row r="3" spans="1:15" s="32" customFormat="1" ht="11.25" customHeight="1" x14ac:dyDescent="0.2">
      <c r="A3" s="29"/>
      <c r="B3" s="30"/>
      <c r="C3" s="1483" t="s">
        <v>54</v>
      </c>
      <c r="D3" s="1483"/>
      <c r="E3" s="1483"/>
      <c r="F3" s="1483"/>
      <c r="G3" s="1483"/>
      <c r="H3" s="1483"/>
      <c r="I3" s="1483"/>
      <c r="J3" s="1483"/>
      <c r="K3" s="1483"/>
      <c r="L3" s="1483"/>
      <c r="M3" s="1483"/>
      <c r="N3" s="325"/>
      <c r="O3" s="31"/>
    </row>
    <row r="4" spans="1:15" s="32" customFormat="1" ht="11.25" x14ac:dyDescent="0.2">
      <c r="A4" s="29"/>
      <c r="B4" s="30"/>
      <c r="C4" s="1483"/>
      <c r="D4" s="1483"/>
      <c r="E4" s="1483"/>
      <c r="F4" s="1483"/>
      <c r="G4" s="1483"/>
      <c r="H4" s="1483"/>
      <c r="I4" s="1483"/>
      <c r="J4" s="1483"/>
      <c r="K4" s="1483"/>
      <c r="L4" s="1483"/>
      <c r="M4" s="1483"/>
      <c r="N4" s="325"/>
      <c r="O4" s="31"/>
    </row>
    <row r="5" spans="1:15" s="32" customFormat="1" ht="3" customHeight="1" x14ac:dyDescent="0.2">
      <c r="A5" s="29"/>
      <c r="B5" s="30"/>
      <c r="C5" s="33"/>
      <c r="D5" s="33"/>
      <c r="E5" s="33"/>
      <c r="F5" s="33"/>
      <c r="G5" s="33"/>
      <c r="H5" s="33"/>
      <c r="I5" s="33"/>
      <c r="J5" s="30"/>
      <c r="K5" s="30"/>
      <c r="L5" s="30"/>
      <c r="M5" s="34"/>
      <c r="N5" s="325"/>
      <c r="O5" s="31"/>
    </row>
    <row r="6" spans="1:15" s="32" customFormat="1" ht="18" customHeight="1" x14ac:dyDescent="0.2">
      <c r="A6" s="29"/>
      <c r="B6" s="30"/>
      <c r="C6" s="35"/>
      <c r="D6" s="1484" t="s">
        <v>414</v>
      </c>
      <c r="E6" s="1484"/>
      <c r="F6" s="1484"/>
      <c r="G6" s="1484"/>
      <c r="H6" s="1484"/>
      <c r="I6" s="1484"/>
      <c r="J6" s="1484"/>
      <c r="K6" s="1484"/>
      <c r="L6" s="1484"/>
      <c r="M6" s="1484"/>
      <c r="N6" s="325"/>
      <c r="O6" s="31"/>
    </row>
    <row r="7" spans="1:15" s="32" customFormat="1" ht="3" customHeight="1" x14ac:dyDescent="0.2">
      <c r="A7" s="29"/>
      <c r="B7" s="30"/>
      <c r="C7" s="33"/>
      <c r="D7" s="33"/>
      <c r="E7" s="33"/>
      <c r="F7" s="33"/>
      <c r="G7" s="33"/>
      <c r="H7" s="33"/>
      <c r="I7" s="33"/>
      <c r="J7" s="30"/>
      <c r="K7" s="30"/>
      <c r="L7" s="30"/>
      <c r="M7" s="34"/>
      <c r="N7" s="325"/>
      <c r="O7" s="31"/>
    </row>
    <row r="8" spans="1:15" s="32" customFormat="1" ht="92.25" customHeight="1" x14ac:dyDescent="0.2">
      <c r="A8" s="29"/>
      <c r="B8" s="30"/>
      <c r="C8" s="33"/>
      <c r="D8" s="1486" t="s">
        <v>415</v>
      </c>
      <c r="E8" s="1484"/>
      <c r="F8" s="1484"/>
      <c r="G8" s="1484"/>
      <c r="H8" s="1484"/>
      <c r="I8" s="1484"/>
      <c r="J8" s="1484"/>
      <c r="K8" s="1484"/>
      <c r="L8" s="1484"/>
      <c r="M8" s="1484"/>
      <c r="N8" s="325"/>
      <c r="O8" s="31"/>
    </row>
    <row r="9" spans="1:15" s="32" customFormat="1" ht="3" customHeight="1" x14ac:dyDescent="0.2">
      <c r="A9" s="29"/>
      <c r="B9" s="30"/>
      <c r="C9" s="33"/>
      <c r="D9" s="33"/>
      <c r="E9" s="33"/>
      <c r="F9" s="33"/>
      <c r="G9" s="33"/>
      <c r="H9" s="33"/>
      <c r="I9" s="33"/>
      <c r="J9" s="30"/>
      <c r="K9" s="30"/>
      <c r="L9" s="30"/>
      <c r="M9" s="34"/>
      <c r="N9" s="325"/>
      <c r="O9" s="31"/>
    </row>
    <row r="10" spans="1:15" s="32" customFormat="1" ht="67.5" customHeight="1" x14ac:dyDescent="0.2">
      <c r="A10" s="29"/>
      <c r="B10" s="30"/>
      <c r="C10" s="33"/>
      <c r="D10" s="1485" t="s">
        <v>416</v>
      </c>
      <c r="E10" s="1485"/>
      <c r="F10" s="1485"/>
      <c r="G10" s="1485"/>
      <c r="H10" s="1485"/>
      <c r="I10" s="1485"/>
      <c r="J10" s="1485"/>
      <c r="K10" s="1485"/>
      <c r="L10" s="1485"/>
      <c r="M10" s="1485"/>
      <c r="N10" s="325"/>
      <c r="O10" s="31"/>
    </row>
    <row r="11" spans="1:15" s="32" customFormat="1" ht="3" customHeight="1" x14ac:dyDescent="0.2">
      <c r="A11" s="29"/>
      <c r="B11" s="30"/>
      <c r="C11" s="33"/>
      <c r="D11" s="208"/>
      <c r="E11" s="208"/>
      <c r="F11" s="208"/>
      <c r="G11" s="208"/>
      <c r="H11" s="208"/>
      <c r="I11" s="208"/>
      <c r="J11" s="208"/>
      <c r="K11" s="208"/>
      <c r="L11" s="208"/>
      <c r="M11" s="208"/>
      <c r="N11" s="325"/>
      <c r="O11" s="31"/>
    </row>
    <row r="12" spans="1:15" s="32" customFormat="1" ht="53.25" customHeight="1" x14ac:dyDescent="0.2">
      <c r="A12" s="29"/>
      <c r="B12" s="30"/>
      <c r="C12" s="33"/>
      <c r="D12" s="1484" t="s">
        <v>417</v>
      </c>
      <c r="E12" s="1484"/>
      <c r="F12" s="1484"/>
      <c r="G12" s="1484"/>
      <c r="H12" s="1484"/>
      <c r="I12" s="1484"/>
      <c r="J12" s="1484"/>
      <c r="K12" s="1484"/>
      <c r="L12" s="1484"/>
      <c r="M12" s="1484"/>
      <c r="N12" s="325"/>
      <c r="O12" s="31"/>
    </row>
    <row r="13" spans="1:15" s="32" customFormat="1" ht="3" customHeight="1" x14ac:dyDescent="0.2">
      <c r="A13" s="29"/>
      <c r="B13" s="30"/>
      <c r="C13" s="33"/>
      <c r="D13" s="208"/>
      <c r="E13" s="208"/>
      <c r="F13" s="208"/>
      <c r="G13" s="208"/>
      <c r="H13" s="208"/>
      <c r="I13" s="208"/>
      <c r="J13" s="208"/>
      <c r="K13" s="208"/>
      <c r="L13" s="208"/>
      <c r="M13" s="208"/>
      <c r="N13" s="325"/>
      <c r="O13" s="31"/>
    </row>
    <row r="14" spans="1:15" s="32" customFormat="1" ht="23.25" customHeight="1" x14ac:dyDescent="0.2">
      <c r="A14" s="29"/>
      <c r="B14" s="30"/>
      <c r="C14" s="33"/>
      <c r="D14" s="1484" t="s">
        <v>418</v>
      </c>
      <c r="E14" s="1484"/>
      <c r="F14" s="1484"/>
      <c r="G14" s="1484"/>
      <c r="H14" s="1484"/>
      <c r="I14" s="1484"/>
      <c r="J14" s="1484"/>
      <c r="K14" s="1484"/>
      <c r="L14" s="1484"/>
      <c r="M14" s="1484"/>
      <c r="N14" s="325"/>
      <c r="O14" s="31"/>
    </row>
    <row r="15" spans="1:15" s="32" customFormat="1" ht="3" customHeight="1" x14ac:dyDescent="0.2">
      <c r="A15" s="29"/>
      <c r="B15" s="30"/>
      <c r="C15" s="33"/>
      <c r="D15" s="208"/>
      <c r="E15" s="208"/>
      <c r="F15" s="208"/>
      <c r="G15" s="208"/>
      <c r="H15" s="208"/>
      <c r="I15" s="208"/>
      <c r="J15" s="208"/>
      <c r="K15" s="208"/>
      <c r="L15" s="208"/>
      <c r="M15" s="208"/>
      <c r="N15" s="325"/>
      <c r="O15" s="31"/>
    </row>
    <row r="16" spans="1:15" s="32" customFormat="1" ht="23.25" customHeight="1" x14ac:dyDescent="0.2">
      <c r="A16" s="29"/>
      <c r="B16" s="30"/>
      <c r="C16" s="33"/>
      <c r="D16" s="1484" t="s">
        <v>419</v>
      </c>
      <c r="E16" s="1484"/>
      <c r="F16" s="1484"/>
      <c r="G16" s="1484"/>
      <c r="H16" s="1484"/>
      <c r="I16" s="1484"/>
      <c r="J16" s="1484"/>
      <c r="K16" s="1484"/>
      <c r="L16" s="1484"/>
      <c r="M16" s="1484"/>
      <c r="N16" s="325"/>
      <c r="O16" s="31"/>
    </row>
    <row r="17" spans="1:19" s="32" customFormat="1" ht="3" customHeight="1" x14ac:dyDescent="0.2">
      <c r="A17" s="29"/>
      <c r="B17" s="30"/>
      <c r="C17" s="33"/>
      <c r="D17" s="208"/>
      <c r="E17" s="208"/>
      <c r="F17" s="208"/>
      <c r="G17" s="208"/>
      <c r="H17" s="208"/>
      <c r="I17" s="208"/>
      <c r="J17" s="208"/>
      <c r="K17" s="208"/>
      <c r="L17" s="208"/>
      <c r="M17" s="208"/>
      <c r="N17" s="325"/>
      <c r="O17" s="31"/>
    </row>
    <row r="18" spans="1:19" s="32" customFormat="1" ht="23.25" customHeight="1" x14ac:dyDescent="0.2">
      <c r="A18" s="29"/>
      <c r="B18" s="30"/>
      <c r="C18" s="33"/>
      <c r="D18" s="1486" t="s">
        <v>420</v>
      </c>
      <c r="E18" s="1484"/>
      <c r="F18" s="1484"/>
      <c r="G18" s="1484"/>
      <c r="H18" s="1484"/>
      <c r="I18" s="1484"/>
      <c r="J18" s="1484"/>
      <c r="K18" s="1484"/>
      <c r="L18" s="1484"/>
      <c r="M18" s="1484"/>
      <c r="N18" s="325"/>
      <c r="O18" s="31"/>
    </row>
    <row r="19" spans="1:19" s="32" customFormat="1" ht="3" customHeight="1" x14ac:dyDescent="0.2">
      <c r="A19" s="29"/>
      <c r="B19" s="30"/>
      <c r="C19" s="33"/>
      <c r="D19" s="208"/>
      <c r="E19" s="208"/>
      <c r="F19" s="208"/>
      <c r="G19" s="208"/>
      <c r="H19" s="208"/>
      <c r="I19" s="208"/>
      <c r="J19" s="208"/>
      <c r="K19" s="208"/>
      <c r="L19" s="208"/>
      <c r="M19" s="208"/>
      <c r="N19" s="325"/>
      <c r="O19" s="31"/>
    </row>
    <row r="20" spans="1:19" s="32" customFormat="1" ht="14.25" customHeight="1" x14ac:dyDescent="0.2">
      <c r="A20" s="29"/>
      <c r="B20" s="30"/>
      <c r="C20" s="33"/>
      <c r="D20" s="1484" t="s">
        <v>421</v>
      </c>
      <c r="E20" s="1484"/>
      <c r="F20" s="1484"/>
      <c r="G20" s="1484"/>
      <c r="H20" s="1484"/>
      <c r="I20" s="1484"/>
      <c r="J20" s="1484"/>
      <c r="K20" s="1484"/>
      <c r="L20" s="1484"/>
      <c r="M20" s="1484"/>
      <c r="N20" s="325"/>
      <c r="O20" s="31"/>
    </row>
    <row r="21" spans="1:19" s="32" customFormat="1" ht="3" customHeight="1" x14ac:dyDescent="0.2">
      <c r="A21" s="29"/>
      <c r="B21" s="30"/>
      <c r="C21" s="33"/>
      <c r="D21" s="208"/>
      <c r="E21" s="208"/>
      <c r="F21" s="208"/>
      <c r="G21" s="208"/>
      <c r="H21" s="208"/>
      <c r="I21" s="208"/>
      <c r="J21" s="208"/>
      <c r="K21" s="208"/>
      <c r="L21" s="208"/>
      <c r="M21" s="208"/>
      <c r="N21" s="325"/>
      <c r="O21" s="31"/>
    </row>
    <row r="22" spans="1:19" s="32" customFormat="1" ht="32.25" customHeight="1" x14ac:dyDescent="0.2">
      <c r="A22" s="29"/>
      <c r="B22" s="30"/>
      <c r="C22" s="33"/>
      <c r="D22" s="1484" t="s">
        <v>422</v>
      </c>
      <c r="E22" s="1484"/>
      <c r="F22" s="1484"/>
      <c r="G22" s="1484"/>
      <c r="H22" s="1484"/>
      <c r="I22" s="1484"/>
      <c r="J22" s="1484"/>
      <c r="K22" s="1484"/>
      <c r="L22" s="1484"/>
      <c r="M22" s="1484"/>
      <c r="N22" s="325"/>
      <c r="O22" s="31"/>
    </row>
    <row r="23" spans="1:19" s="32" customFormat="1" ht="3" customHeight="1" x14ac:dyDescent="0.2">
      <c r="A23" s="29"/>
      <c r="B23" s="30"/>
      <c r="C23" s="33"/>
      <c r="D23" s="208"/>
      <c r="E23" s="208"/>
      <c r="F23" s="208"/>
      <c r="G23" s="208"/>
      <c r="H23" s="208"/>
      <c r="I23" s="208"/>
      <c r="J23" s="208"/>
      <c r="K23" s="208"/>
      <c r="L23" s="208"/>
      <c r="M23" s="208"/>
      <c r="N23" s="325"/>
      <c r="O23" s="31"/>
    </row>
    <row r="24" spans="1:19" s="32" customFormat="1" ht="81.75" customHeight="1" x14ac:dyDescent="0.2">
      <c r="A24" s="29"/>
      <c r="B24" s="30"/>
      <c r="C24" s="33"/>
      <c r="D24" s="1484" t="s">
        <v>284</v>
      </c>
      <c r="E24" s="1484"/>
      <c r="F24" s="1484"/>
      <c r="G24" s="1484"/>
      <c r="H24" s="1484"/>
      <c r="I24" s="1484"/>
      <c r="J24" s="1484"/>
      <c r="K24" s="1484"/>
      <c r="L24" s="1484"/>
      <c r="M24" s="1484"/>
      <c r="N24" s="325"/>
      <c r="O24" s="31"/>
    </row>
    <row r="25" spans="1:19" s="32" customFormat="1" ht="3" customHeight="1" x14ac:dyDescent="0.2">
      <c r="A25" s="29"/>
      <c r="B25" s="30"/>
      <c r="C25" s="33"/>
      <c r="D25" s="208"/>
      <c r="E25" s="208"/>
      <c r="F25" s="208"/>
      <c r="G25" s="208"/>
      <c r="H25" s="208"/>
      <c r="I25" s="208"/>
      <c r="J25" s="208"/>
      <c r="K25" s="208"/>
      <c r="L25" s="208"/>
      <c r="M25" s="208"/>
      <c r="N25" s="325"/>
      <c r="O25" s="31"/>
    </row>
    <row r="26" spans="1:19" s="32" customFormat="1" ht="105.75" customHeight="1" x14ac:dyDescent="0.2">
      <c r="A26" s="29"/>
      <c r="B26" s="30"/>
      <c r="C26" s="33"/>
      <c r="D26" s="1489" t="s">
        <v>393</v>
      </c>
      <c r="E26" s="1489"/>
      <c r="F26" s="1489"/>
      <c r="G26" s="1489"/>
      <c r="H26" s="1489"/>
      <c r="I26" s="1489"/>
      <c r="J26" s="1489"/>
      <c r="K26" s="1489"/>
      <c r="L26" s="1489"/>
      <c r="M26" s="1489"/>
      <c r="N26" s="325"/>
      <c r="O26" s="31"/>
    </row>
    <row r="27" spans="1:19" s="32" customFormat="1" ht="3" customHeight="1" x14ac:dyDescent="0.2">
      <c r="A27" s="29"/>
      <c r="B27" s="30"/>
      <c r="C27" s="33"/>
      <c r="D27" s="44"/>
      <c r="E27" s="44"/>
      <c r="F27" s="44"/>
      <c r="G27" s="44"/>
      <c r="H27" s="44"/>
      <c r="I27" s="44"/>
      <c r="J27" s="45"/>
      <c r="K27" s="45"/>
      <c r="L27" s="45"/>
      <c r="M27" s="46"/>
      <c r="N27" s="325"/>
      <c r="O27" s="31"/>
    </row>
    <row r="28" spans="1:19" s="32" customFormat="1" ht="57" customHeight="1" x14ac:dyDescent="0.2">
      <c r="A28" s="29"/>
      <c r="B28" s="30"/>
      <c r="C28" s="35"/>
      <c r="D28" s="1484" t="s">
        <v>53</v>
      </c>
      <c r="E28" s="1492"/>
      <c r="F28" s="1492"/>
      <c r="G28" s="1492"/>
      <c r="H28" s="1492"/>
      <c r="I28" s="1492"/>
      <c r="J28" s="1492"/>
      <c r="K28" s="1492"/>
      <c r="L28" s="1492"/>
      <c r="M28" s="1492"/>
      <c r="N28" s="325"/>
      <c r="O28" s="31"/>
      <c r="S28" s="32" t="s">
        <v>34</v>
      </c>
    </row>
    <row r="29" spans="1:19" s="32" customFormat="1" ht="3" customHeight="1" x14ac:dyDescent="0.2">
      <c r="A29" s="29"/>
      <c r="B29" s="30"/>
      <c r="C29" s="35"/>
      <c r="D29" s="209"/>
      <c r="E29" s="209"/>
      <c r="F29" s="209"/>
      <c r="G29" s="209"/>
      <c r="H29" s="209"/>
      <c r="I29" s="209"/>
      <c r="J29" s="209"/>
      <c r="K29" s="209"/>
      <c r="L29" s="209"/>
      <c r="M29" s="209"/>
      <c r="N29" s="325"/>
      <c r="O29" s="31"/>
    </row>
    <row r="30" spans="1:19" s="32" customFormat="1" ht="34.5" customHeight="1" x14ac:dyDescent="0.2">
      <c r="A30" s="29"/>
      <c r="B30" s="30"/>
      <c r="C30" s="35"/>
      <c r="D30" s="1484" t="s">
        <v>52</v>
      </c>
      <c r="E30" s="1492"/>
      <c r="F30" s="1492"/>
      <c r="G30" s="1492"/>
      <c r="H30" s="1492"/>
      <c r="I30" s="1492"/>
      <c r="J30" s="1492"/>
      <c r="K30" s="1492"/>
      <c r="L30" s="1492"/>
      <c r="M30" s="1492"/>
      <c r="N30" s="325"/>
      <c r="O30" s="31"/>
    </row>
    <row r="31" spans="1:19" s="32" customFormat="1" ht="30.75" customHeight="1" x14ac:dyDescent="0.2">
      <c r="A31" s="29"/>
      <c r="B31" s="30"/>
      <c r="C31" s="37"/>
      <c r="D31" s="72"/>
      <c r="E31" s="72"/>
      <c r="F31" s="72"/>
      <c r="G31" s="72"/>
      <c r="H31" s="72"/>
      <c r="I31" s="72"/>
      <c r="J31" s="72"/>
      <c r="K31" s="72"/>
      <c r="L31" s="72"/>
      <c r="M31" s="72"/>
      <c r="N31" s="325"/>
      <c r="O31" s="31"/>
    </row>
    <row r="32" spans="1:19" s="32" customFormat="1" ht="13.5" customHeight="1" x14ac:dyDescent="0.2">
      <c r="A32" s="29"/>
      <c r="B32" s="30"/>
      <c r="C32" s="37"/>
      <c r="D32" s="313"/>
      <c r="E32" s="313"/>
      <c r="F32" s="313"/>
      <c r="G32" s="314"/>
      <c r="H32" s="315" t="s">
        <v>17</v>
      </c>
      <c r="I32" s="312"/>
      <c r="J32" s="40"/>
      <c r="K32" s="314"/>
      <c r="L32" s="315" t="s">
        <v>24</v>
      </c>
      <c r="M32" s="312"/>
      <c r="N32" s="325"/>
      <c r="O32" s="31"/>
    </row>
    <row r="33" spans="1:16" s="32" customFormat="1" ht="6" customHeight="1" x14ac:dyDescent="0.2">
      <c r="A33" s="29"/>
      <c r="B33" s="30"/>
      <c r="C33" s="37"/>
      <c r="D33" s="316"/>
      <c r="E33" s="38"/>
      <c r="F33" s="38"/>
      <c r="G33" s="40"/>
      <c r="H33" s="39"/>
      <c r="I33" s="40"/>
      <c r="J33" s="40"/>
      <c r="K33" s="318"/>
      <c r="L33" s="319"/>
      <c r="M33" s="40"/>
      <c r="N33" s="325"/>
      <c r="O33" s="31"/>
    </row>
    <row r="34" spans="1:16" s="32" customFormat="1" ht="11.25" x14ac:dyDescent="0.2">
      <c r="A34" s="29"/>
      <c r="B34" s="30"/>
      <c r="C34" s="36"/>
      <c r="D34" s="317" t="s">
        <v>44</v>
      </c>
      <c r="E34" s="38" t="s">
        <v>36</v>
      </c>
      <c r="F34" s="38"/>
      <c r="G34" s="38"/>
      <c r="H34" s="39"/>
      <c r="I34" s="38"/>
      <c r="J34" s="40"/>
      <c r="K34" s="320"/>
      <c r="L34" s="40"/>
      <c r="M34" s="40"/>
      <c r="N34" s="325"/>
      <c r="O34" s="31"/>
    </row>
    <row r="35" spans="1:16" s="32" customFormat="1" ht="11.25" customHeight="1" x14ac:dyDescent="0.2">
      <c r="A35" s="29"/>
      <c r="B35" s="30"/>
      <c r="C35" s="37"/>
      <c r="D35" s="317" t="s">
        <v>3</v>
      </c>
      <c r="E35" s="38" t="s">
        <v>37</v>
      </c>
      <c r="F35" s="38"/>
      <c r="G35" s="40"/>
      <c r="H35" s="39"/>
      <c r="I35" s="40"/>
      <c r="J35" s="40"/>
      <c r="K35" s="320"/>
      <c r="L35" s="985">
        <f>+capa!D57</f>
        <v>43160</v>
      </c>
      <c r="M35" s="1043"/>
      <c r="N35" s="325"/>
      <c r="O35" s="31"/>
    </row>
    <row r="36" spans="1:16" s="32" customFormat="1" ht="11.25" x14ac:dyDescent="0.2">
      <c r="A36" s="29"/>
      <c r="B36" s="30"/>
      <c r="C36" s="37"/>
      <c r="D36" s="317" t="s">
        <v>40</v>
      </c>
      <c r="E36" s="38" t="s">
        <v>39</v>
      </c>
      <c r="F36" s="38"/>
      <c r="G36" s="40"/>
      <c r="H36" s="39"/>
      <c r="I36" s="40"/>
      <c r="J36" s="40"/>
      <c r="K36" s="933"/>
      <c r="L36" s="934"/>
      <c r="M36" s="934"/>
      <c r="N36" s="325"/>
      <c r="O36" s="31"/>
    </row>
    <row r="37" spans="1:16" s="32" customFormat="1" ht="12.75" customHeight="1" x14ac:dyDescent="0.2">
      <c r="A37" s="29"/>
      <c r="B37" s="30"/>
      <c r="C37" s="36"/>
      <c r="D37" s="317" t="s">
        <v>41</v>
      </c>
      <c r="E37" s="38" t="s">
        <v>20</v>
      </c>
      <c r="F37" s="38"/>
      <c r="G37" s="38"/>
      <c r="H37" s="39"/>
      <c r="I37" s="38"/>
      <c r="J37" s="40"/>
      <c r="K37" s="1490"/>
      <c r="L37" s="1491"/>
      <c r="M37" s="1491"/>
      <c r="N37" s="325"/>
      <c r="O37" s="31"/>
    </row>
    <row r="38" spans="1:16" s="32" customFormat="1" ht="11.25" x14ac:dyDescent="0.2">
      <c r="A38" s="29"/>
      <c r="B38" s="30"/>
      <c r="C38" s="36"/>
      <c r="D38" s="317" t="s">
        <v>15</v>
      </c>
      <c r="E38" s="38" t="s">
        <v>5</v>
      </c>
      <c r="F38" s="38"/>
      <c r="G38" s="38"/>
      <c r="H38" s="39"/>
      <c r="I38" s="38"/>
      <c r="J38" s="40"/>
      <c r="K38" s="1490"/>
      <c r="L38" s="1491"/>
      <c r="M38" s="1491"/>
      <c r="N38" s="325"/>
      <c r="O38" s="31"/>
    </row>
    <row r="39" spans="1:16" s="32" customFormat="1" ht="8.25" customHeight="1" x14ac:dyDescent="0.2">
      <c r="A39" s="29"/>
      <c r="B39" s="30"/>
      <c r="C39" s="30"/>
      <c r="D39" s="30"/>
      <c r="E39" s="30"/>
      <c r="F39" s="30"/>
      <c r="G39" s="30"/>
      <c r="H39" s="30"/>
      <c r="I39" s="30"/>
      <c r="J39" s="30"/>
      <c r="K39" s="25"/>
      <c r="L39" s="30"/>
      <c r="M39" s="30"/>
      <c r="N39" s="325"/>
      <c r="O39" s="31"/>
    </row>
    <row r="40" spans="1:16" ht="13.5" customHeight="1" x14ac:dyDescent="0.2">
      <c r="A40" s="24"/>
      <c r="B40" s="28"/>
      <c r="C40" s="26"/>
      <c r="D40" s="26"/>
      <c r="E40" s="20"/>
      <c r="F40" s="25"/>
      <c r="G40" s="25"/>
      <c r="H40" s="25"/>
      <c r="I40" s="25"/>
      <c r="J40" s="25"/>
      <c r="L40" s="1487">
        <v>43132</v>
      </c>
      <c r="M40" s="1488"/>
      <c r="N40" s="361">
        <v>3</v>
      </c>
      <c r="O40" s="168"/>
      <c r="P40" s="168"/>
    </row>
    <row r="48" spans="1:16" x14ac:dyDescent="0.2">
      <c r="C48" s="779"/>
    </row>
    <row r="51" spans="13:14" ht="8.25" customHeight="1" x14ac:dyDescent="0.2"/>
    <row r="53" spans="13:14" ht="9" customHeight="1" x14ac:dyDescent="0.2">
      <c r="N53" s="32"/>
    </row>
    <row r="54" spans="13:14" ht="8.25" customHeight="1" x14ac:dyDescent="0.2">
      <c r="M54" s="41"/>
      <c r="N54" s="41"/>
    </row>
    <row r="55" spans="13:14" ht="9.75" customHeight="1" x14ac:dyDescent="0.2"/>
  </sheetData>
  <customSheetViews>
    <customSheetView guid="{D8E90C30-C61D-40A7-989F-8651AA8E91E2}" showPageBreaks="1" printArea="1" showRuler="0">
      <selection activeCell="M6" sqref="M6"/>
      <pageMargins left="0.15748031496062992" right="0.15748031496062992" top="0.19685039370078741" bottom="0.19685039370078741" header="0" footer="0"/>
      <printOptions horizontalCentered="1"/>
      <pageSetup paperSize="9" orientation="portrait" r:id="rId1"/>
      <headerFooter alignWithMargins="0"/>
    </customSheetView>
    <customSheetView guid="{5859C3A0-D6FB-40D9-B6C2-346CB5A63A0A}" showRuler="0" topLeftCell="A19">
      <selection activeCell="EW151" sqref="EW151:FA155"/>
      <pageMargins left="0.15748031496062992" right="0.15748031496062992" top="0.19685039370078741" bottom="0.19685039370078741" header="0" footer="0"/>
      <printOptions horizontalCentered="1"/>
      <pageSetup paperSize="9" orientation="portrait" r:id="rId2"/>
      <headerFooter alignWithMargins="0"/>
    </customSheetView>
    <customSheetView guid="{87E9DA1B-1CEB-458D-87A5-C4E38BAE485A}" showPageBreaks="1" printArea="1" showRuler="0" topLeftCell="A19">
      <selection activeCell="EW151" sqref="EW151:FA155"/>
      <pageMargins left="0.15748031496062992" right="0.15748031496062992" top="0.19685039370078741" bottom="0.19685039370078741" header="0" footer="0"/>
      <printOptions horizontalCentered="1"/>
      <pageSetup paperSize="9" orientation="portrait" r:id="rId3"/>
      <headerFooter alignWithMargins="0"/>
    </customSheetView>
  </customSheetViews>
  <mergeCells count="17">
    <mergeCell ref="L40:M40"/>
    <mergeCell ref="D26:M26"/>
    <mergeCell ref="K37:M38"/>
    <mergeCell ref="D22:M22"/>
    <mergeCell ref="D18:M18"/>
    <mergeCell ref="D28:M28"/>
    <mergeCell ref="D30:M30"/>
    <mergeCell ref="D24:M24"/>
    <mergeCell ref="B1:E1"/>
    <mergeCell ref="C3:M4"/>
    <mergeCell ref="D20:M20"/>
    <mergeCell ref="D12:M12"/>
    <mergeCell ref="D10:M10"/>
    <mergeCell ref="D6:M6"/>
    <mergeCell ref="D16:M16"/>
    <mergeCell ref="D14:M14"/>
    <mergeCell ref="D8:M8"/>
  </mergeCells>
  <phoneticPr fontId="9" type="noConversion"/>
  <printOptions horizontalCentered="1"/>
  <pageMargins left="0.15748031496062992" right="0.15748031496062992" top="0.19685039370078741" bottom="0.19685039370078741" header="0" footer="0"/>
  <pageSetup paperSize="9" orientation="portrait" r:id="rId4"/>
  <headerFooter alignWithMargins="0"/>
  <drawing r:id="rId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2">
    <tabColor theme="5"/>
  </sheetPr>
  <dimension ref="A1:P58"/>
  <sheetViews>
    <sheetView showRuler="0" zoomScaleNormal="100" workbookViewId="0"/>
  </sheetViews>
  <sheetFormatPr defaultRowHeight="12.75" x14ac:dyDescent="0.2"/>
  <cols>
    <col min="1" max="1" width="1" style="1232" customWidth="1"/>
    <col min="2" max="2" width="2.5703125" style="1232" customWidth="1"/>
    <col min="3" max="3" width="1" style="1232" customWidth="1"/>
    <col min="4" max="4" width="21.85546875" style="1232" customWidth="1"/>
    <col min="5" max="5" width="9.28515625" style="1232" customWidth="1"/>
    <col min="6" max="6" width="5.42578125" style="1232" customWidth="1"/>
    <col min="7" max="7" width="9.28515625" style="1232" customWidth="1"/>
    <col min="8" max="8" width="5.42578125" style="1232" customWidth="1"/>
    <col min="9" max="9" width="9.28515625" style="1232" customWidth="1"/>
    <col min="10" max="10" width="5.42578125" style="1232" customWidth="1"/>
    <col min="11" max="11" width="9.28515625" style="1232" customWidth="1"/>
    <col min="12" max="12" width="5.42578125" style="1232" customWidth="1"/>
    <col min="13" max="13" width="9.28515625" style="1232" customWidth="1"/>
    <col min="14" max="14" width="5.42578125" style="1232" customWidth="1"/>
    <col min="15" max="15" width="2.5703125" style="1232" customWidth="1"/>
    <col min="16" max="16" width="1" style="1232" customWidth="1"/>
    <col min="17" max="16384" width="9.140625" style="1232"/>
  </cols>
  <sheetData>
    <row r="1" spans="1:16" ht="13.5" customHeight="1" x14ac:dyDescent="0.2">
      <c r="A1" s="1227"/>
      <c r="B1" s="1228"/>
      <c r="C1" s="1228"/>
      <c r="D1" s="1229"/>
      <c r="E1" s="1228"/>
      <c r="F1" s="1228"/>
      <c r="G1" s="1228"/>
      <c r="H1" s="1228"/>
      <c r="I1" s="1507" t="s">
        <v>376</v>
      </c>
      <c r="J1" s="1507"/>
      <c r="K1" s="1507"/>
      <c r="L1" s="1507"/>
      <c r="M1" s="1507"/>
      <c r="N1" s="1507"/>
      <c r="O1" s="1230"/>
      <c r="P1" s="1231"/>
    </row>
    <row r="2" spans="1:16" ht="6" customHeight="1" x14ac:dyDescent="0.2">
      <c r="A2" s="1233"/>
      <c r="B2" s="1227"/>
      <c r="C2" s="1227"/>
      <c r="D2" s="1227"/>
      <c r="E2" s="1227"/>
      <c r="F2" s="1227"/>
      <c r="G2" s="1227"/>
      <c r="H2" s="1227"/>
      <c r="I2" s="1227"/>
      <c r="J2" s="1227"/>
      <c r="K2" s="1227"/>
      <c r="L2" s="1227"/>
      <c r="M2" s="1227"/>
      <c r="N2" s="1227"/>
      <c r="O2" s="1227"/>
      <c r="P2" s="1231"/>
    </row>
    <row r="3" spans="1:16" ht="13.5" customHeight="1" thickBot="1" x14ac:dyDescent="0.25">
      <c r="A3" s="1233"/>
      <c r="B3" s="1227"/>
      <c r="C3" s="1234"/>
      <c r="D3" s="1227"/>
      <c r="E3" s="1227"/>
      <c r="F3" s="1227"/>
      <c r="G3" s="1235"/>
      <c r="H3" s="1227"/>
      <c r="I3" s="1227"/>
      <c r="J3" s="1227"/>
      <c r="K3" s="1227"/>
      <c r="L3" s="1227"/>
      <c r="M3" s="1503" t="s">
        <v>73</v>
      </c>
      <c r="N3" s="1503"/>
      <c r="O3" s="1227"/>
      <c r="P3" s="1231"/>
    </row>
    <row r="4" spans="1:16" s="1239" customFormat="1" ht="13.5" customHeight="1" thickBot="1" x14ac:dyDescent="0.25">
      <c r="A4" s="1236"/>
      <c r="B4" s="1237"/>
      <c r="C4" s="1508" t="s">
        <v>177</v>
      </c>
      <c r="D4" s="1509"/>
      <c r="E4" s="1509"/>
      <c r="F4" s="1509"/>
      <c r="G4" s="1509"/>
      <c r="H4" s="1509"/>
      <c r="I4" s="1509"/>
      <c r="J4" s="1509"/>
      <c r="K4" s="1509"/>
      <c r="L4" s="1509"/>
      <c r="M4" s="1509"/>
      <c r="N4" s="1510"/>
      <c r="O4" s="1227"/>
      <c r="P4" s="1238"/>
    </row>
    <row r="5" spans="1:16" ht="3.75" customHeight="1" x14ac:dyDescent="0.2">
      <c r="A5" s="1233"/>
      <c r="B5" s="1240"/>
      <c r="C5" s="1498" t="s">
        <v>155</v>
      </c>
      <c r="D5" s="1499"/>
      <c r="E5" s="1241"/>
      <c r="F5" s="1241"/>
      <c r="G5" s="1241"/>
      <c r="H5" s="1241"/>
      <c r="I5" s="1241"/>
      <c r="J5" s="1241"/>
      <c r="K5" s="1234"/>
      <c r="L5" s="1241"/>
      <c r="M5" s="1241"/>
      <c r="N5" s="1241"/>
      <c r="O5" s="1227"/>
      <c r="P5" s="1231"/>
    </row>
    <row r="6" spans="1:16" ht="13.5" customHeight="1" x14ac:dyDescent="0.2">
      <c r="A6" s="1233"/>
      <c r="B6" s="1240"/>
      <c r="C6" s="1500"/>
      <c r="D6" s="1500"/>
      <c r="E6" s="1242">
        <v>2016</v>
      </c>
      <c r="F6" s="1243" t="s">
        <v>34</v>
      </c>
      <c r="G6" s="1242" t="s">
        <v>34</v>
      </c>
      <c r="H6" s="1243" t="s">
        <v>34</v>
      </c>
      <c r="I6" s="1244"/>
      <c r="J6" s="1243">
        <v>2017</v>
      </c>
      <c r="K6" s="1245" t="s">
        <v>34</v>
      </c>
      <c r="L6" s="1246" t="s">
        <v>34</v>
      </c>
      <c r="M6" s="1246" t="s">
        <v>34</v>
      </c>
      <c r="N6" s="1247"/>
      <c r="O6" s="1227"/>
      <c r="P6" s="1231"/>
    </row>
    <row r="7" spans="1:16" x14ac:dyDescent="0.2">
      <c r="A7" s="1233"/>
      <c r="B7" s="1240"/>
      <c r="C7" s="1248"/>
      <c r="D7" s="1248"/>
      <c r="E7" s="1501" t="s">
        <v>601</v>
      </c>
      <c r="F7" s="1501"/>
      <c r="G7" s="1501" t="s">
        <v>602</v>
      </c>
      <c r="H7" s="1501"/>
      <c r="I7" s="1501" t="s">
        <v>603</v>
      </c>
      <c r="J7" s="1501"/>
      <c r="K7" s="1501" t="s">
        <v>604</v>
      </c>
      <c r="L7" s="1501"/>
      <c r="M7" s="1501" t="s">
        <v>601</v>
      </c>
      <c r="N7" s="1501"/>
      <c r="O7" s="1227"/>
      <c r="P7" s="1231"/>
    </row>
    <row r="8" spans="1:16" s="1252" customFormat="1" ht="19.5" customHeight="1" x14ac:dyDescent="0.2">
      <c r="A8" s="1249"/>
      <c r="B8" s="1250"/>
      <c r="C8" s="1493" t="s">
        <v>2</v>
      </c>
      <c r="D8" s="1493"/>
      <c r="E8" s="1506">
        <v>10294.200000000001</v>
      </c>
      <c r="F8" s="1506"/>
      <c r="G8" s="1506">
        <v>10294.1</v>
      </c>
      <c r="H8" s="1506"/>
      <c r="I8" s="1506">
        <v>10286.4</v>
      </c>
      <c r="J8" s="1506"/>
      <c r="K8" s="1506">
        <v>10281.6</v>
      </c>
      <c r="L8" s="1506"/>
      <c r="M8" s="1506">
        <v>10278.1</v>
      </c>
      <c r="N8" s="1506"/>
      <c r="O8" s="1227"/>
      <c r="P8" s="1251"/>
    </row>
    <row r="9" spans="1:16" ht="14.25" customHeight="1" x14ac:dyDescent="0.2">
      <c r="A9" s="1233"/>
      <c r="B9" s="1227"/>
      <c r="C9" s="755" t="s">
        <v>72</v>
      </c>
      <c r="D9" s="1240"/>
      <c r="E9" s="1504">
        <v>4870.3999999999996</v>
      </c>
      <c r="F9" s="1504"/>
      <c r="G9" s="1504">
        <v>4870.5</v>
      </c>
      <c r="H9" s="1504"/>
      <c r="I9" s="1504">
        <v>4865.5</v>
      </c>
      <c r="J9" s="1504"/>
      <c r="K9" s="1504">
        <v>4862.2</v>
      </c>
      <c r="L9" s="1504"/>
      <c r="M9" s="1504">
        <v>4859.5</v>
      </c>
      <c r="N9" s="1504"/>
      <c r="O9" s="1253"/>
      <c r="P9" s="1231"/>
    </row>
    <row r="10" spans="1:16" ht="14.25" customHeight="1" x14ac:dyDescent="0.2">
      <c r="A10" s="1233"/>
      <c r="B10" s="1227"/>
      <c r="C10" s="755" t="s">
        <v>71</v>
      </c>
      <c r="D10" s="1240"/>
      <c r="E10" s="1504">
        <v>5423.8</v>
      </c>
      <c r="F10" s="1504"/>
      <c r="G10" s="1504">
        <v>5423.6</v>
      </c>
      <c r="H10" s="1504"/>
      <c r="I10" s="1504">
        <v>5420.9</v>
      </c>
      <c r="J10" s="1504"/>
      <c r="K10" s="1504">
        <v>5419.4</v>
      </c>
      <c r="L10" s="1504"/>
      <c r="M10" s="1504">
        <v>5418.7</v>
      </c>
      <c r="N10" s="1504"/>
      <c r="O10" s="1253"/>
      <c r="P10" s="1231"/>
    </row>
    <row r="11" spans="1:16" ht="18.75" customHeight="1" x14ac:dyDescent="0.2">
      <c r="A11" s="1233"/>
      <c r="B11" s="1227"/>
      <c r="C11" s="755" t="s">
        <v>176</v>
      </c>
      <c r="D11" s="1254"/>
      <c r="E11" s="1504">
        <v>1440</v>
      </c>
      <c r="F11" s="1504"/>
      <c r="G11" s="1504">
        <v>1438.8</v>
      </c>
      <c r="H11" s="1504"/>
      <c r="I11" s="1504">
        <v>1433.5</v>
      </c>
      <c r="J11" s="1504"/>
      <c r="K11" s="1504">
        <v>1429.1</v>
      </c>
      <c r="L11" s="1504"/>
      <c r="M11" s="1504">
        <v>1426.2</v>
      </c>
      <c r="N11" s="1504"/>
      <c r="O11" s="1253"/>
      <c r="P11" s="1231"/>
    </row>
    <row r="12" spans="1:16" ht="14.25" customHeight="1" x14ac:dyDescent="0.2">
      <c r="A12" s="1233"/>
      <c r="B12" s="1227"/>
      <c r="C12" s="755" t="s">
        <v>156</v>
      </c>
      <c r="D12" s="1240"/>
      <c r="E12" s="1504">
        <v>1094.4000000000001</v>
      </c>
      <c r="F12" s="1504"/>
      <c r="G12" s="1504">
        <v>1094.5</v>
      </c>
      <c r="H12" s="1504"/>
      <c r="I12" s="1504">
        <v>1093.3</v>
      </c>
      <c r="J12" s="1504"/>
      <c r="K12" s="1504">
        <v>1091.8</v>
      </c>
      <c r="L12" s="1504"/>
      <c r="M12" s="1504">
        <v>1090.2</v>
      </c>
      <c r="N12" s="1504"/>
      <c r="O12" s="1253"/>
      <c r="P12" s="1231"/>
    </row>
    <row r="13" spans="1:16" ht="14.25" customHeight="1" x14ac:dyDescent="0.2">
      <c r="A13" s="1233"/>
      <c r="B13" s="1227"/>
      <c r="C13" s="755" t="s">
        <v>157</v>
      </c>
      <c r="D13" s="1240"/>
      <c r="E13" s="1504">
        <v>2708.2</v>
      </c>
      <c r="F13" s="1504"/>
      <c r="G13" s="1504">
        <v>2696.9</v>
      </c>
      <c r="H13" s="1504"/>
      <c r="I13" s="1504">
        <v>2682.3</v>
      </c>
      <c r="J13" s="1504"/>
      <c r="K13" s="1504">
        <v>2667.1</v>
      </c>
      <c r="L13" s="1504"/>
      <c r="M13" s="1504">
        <v>2652.3</v>
      </c>
      <c r="N13" s="1504"/>
      <c r="O13" s="1253"/>
      <c r="P13" s="1231"/>
    </row>
    <row r="14" spans="1:16" ht="14.25" customHeight="1" x14ac:dyDescent="0.2">
      <c r="A14" s="1233"/>
      <c r="B14" s="1227"/>
      <c r="C14" s="755" t="s">
        <v>158</v>
      </c>
      <c r="D14" s="1240"/>
      <c r="E14" s="1504">
        <v>5051.6000000000004</v>
      </c>
      <c r="F14" s="1504"/>
      <c r="G14" s="1504">
        <v>5063.8</v>
      </c>
      <c r="H14" s="1504"/>
      <c r="I14" s="1504">
        <v>5077.3999999999996</v>
      </c>
      <c r="J14" s="1504"/>
      <c r="K14" s="1504">
        <v>5093.6000000000004</v>
      </c>
      <c r="L14" s="1504"/>
      <c r="M14" s="1504">
        <v>5109.3999999999996</v>
      </c>
      <c r="N14" s="1504"/>
      <c r="O14" s="1253"/>
      <c r="P14" s="1231"/>
    </row>
    <row r="15" spans="1:16" s="1252" customFormat="1" ht="19.5" customHeight="1" x14ac:dyDescent="0.2">
      <c r="A15" s="1249"/>
      <c r="B15" s="1250"/>
      <c r="C15" s="1493" t="s">
        <v>175</v>
      </c>
      <c r="D15" s="1493"/>
      <c r="E15" s="1506">
        <v>5186.8</v>
      </c>
      <c r="F15" s="1506"/>
      <c r="G15" s="1506">
        <v>5182</v>
      </c>
      <c r="H15" s="1506"/>
      <c r="I15" s="1506">
        <v>5221.8</v>
      </c>
      <c r="J15" s="1506"/>
      <c r="K15" s="1506">
        <v>5247</v>
      </c>
      <c r="L15" s="1506"/>
      <c r="M15" s="1506">
        <v>5226.8999999999996</v>
      </c>
      <c r="N15" s="1506"/>
      <c r="O15" s="1255"/>
      <c r="P15" s="1251"/>
    </row>
    <row r="16" spans="1:16" ht="14.25" customHeight="1" x14ac:dyDescent="0.2">
      <c r="A16" s="1233"/>
      <c r="B16" s="1227"/>
      <c r="C16" s="755" t="s">
        <v>72</v>
      </c>
      <c r="D16" s="1240"/>
      <c r="E16" s="1504">
        <v>2652.7</v>
      </c>
      <c r="F16" s="1504"/>
      <c r="G16" s="1504">
        <v>2647.7</v>
      </c>
      <c r="H16" s="1504"/>
      <c r="I16" s="1504">
        <v>2668.1</v>
      </c>
      <c r="J16" s="1504"/>
      <c r="K16" s="1504">
        <v>2678.9</v>
      </c>
      <c r="L16" s="1504"/>
      <c r="M16" s="1504">
        <v>2671.3</v>
      </c>
      <c r="N16" s="1504"/>
      <c r="O16" s="1253"/>
      <c r="P16" s="1231"/>
    </row>
    <row r="17" spans="1:16" ht="14.25" customHeight="1" x14ac:dyDescent="0.2">
      <c r="A17" s="1233"/>
      <c r="B17" s="1227"/>
      <c r="C17" s="755" t="s">
        <v>71</v>
      </c>
      <c r="D17" s="1240"/>
      <c r="E17" s="1504">
        <v>2534.1</v>
      </c>
      <c r="F17" s="1504"/>
      <c r="G17" s="1504">
        <v>2534.3000000000002</v>
      </c>
      <c r="H17" s="1504"/>
      <c r="I17" s="1504">
        <v>2553.6999999999998</v>
      </c>
      <c r="J17" s="1504"/>
      <c r="K17" s="1504">
        <v>2568.1</v>
      </c>
      <c r="L17" s="1504"/>
      <c r="M17" s="1504">
        <v>2555.6</v>
      </c>
      <c r="N17" s="1504"/>
      <c r="O17" s="1253"/>
      <c r="P17" s="1231"/>
    </row>
    <row r="18" spans="1:16" ht="18.75" customHeight="1" x14ac:dyDescent="0.2">
      <c r="A18" s="1233"/>
      <c r="B18" s="1227"/>
      <c r="C18" s="755" t="s">
        <v>156</v>
      </c>
      <c r="D18" s="1240"/>
      <c r="E18" s="1504">
        <v>366.8</v>
      </c>
      <c r="F18" s="1504"/>
      <c r="G18" s="1504">
        <v>365.6</v>
      </c>
      <c r="H18" s="1504"/>
      <c r="I18" s="1504">
        <v>356.2</v>
      </c>
      <c r="J18" s="1504"/>
      <c r="K18" s="1504">
        <v>384.3</v>
      </c>
      <c r="L18" s="1504"/>
      <c r="M18" s="1504">
        <v>378.9</v>
      </c>
      <c r="N18" s="1504"/>
      <c r="O18" s="1253"/>
      <c r="P18" s="1231"/>
    </row>
    <row r="19" spans="1:16" ht="14.25" customHeight="1" x14ac:dyDescent="0.2">
      <c r="A19" s="1233"/>
      <c r="B19" s="1227"/>
      <c r="C19" s="755" t="s">
        <v>157</v>
      </c>
      <c r="D19" s="1240"/>
      <c r="E19" s="1504">
        <v>2465.9</v>
      </c>
      <c r="F19" s="1504"/>
      <c r="G19" s="1504">
        <v>2453.4</v>
      </c>
      <c r="H19" s="1504"/>
      <c r="I19" s="1504">
        <v>2451.1999999999998</v>
      </c>
      <c r="J19" s="1504"/>
      <c r="K19" s="1504">
        <v>2435.6999999999998</v>
      </c>
      <c r="L19" s="1504"/>
      <c r="M19" s="1504">
        <v>2423.3000000000002</v>
      </c>
      <c r="N19" s="1504"/>
      <c r="O19" s="1253"/>
      <c r="P19" s="1231"/>
    </row>
    <row r="20" spans="1:16" ht="14.25" customHeight="1" x14ac:dyDescent="0.2">
      <c r="A20" s="1233"/>
      <c r="B20" s="1227"/>
      <c r="C20" s="755" t="s">
        <v>158</v>
      </c>
      <c r="D20" s="1240"/>
      <c r="E20" s="1504">
        <v>2354.1</v>
      </c>
      <c r="F20" s="1504"/>
      <c r="G20" s="1504">
        <v>2363</v>
      </c>
      <c r="H20" s="1504"/>
      <c r="I20" s="1504">
        <v>2414.3000000000002</v>
      </c>
      <c r="J20" s="1504"/>
      <c r="K20" s="1504">
        <v>2426.9</v>
      </c>
      <c r="L20" s="1504"/>
      <c r="M20" s="1504">
        <v>2424.8000000000002</v>
      </c>
      <c r="N20" s="1504"/>
      <c r="O20" s="1253"/>
      <c r="P20" s="1231"/>
    </row>
    <row r="21" spans="1:16" s="1260" customFormat="1" ht="19.5" customHeight="1" x14ac:dyDescent="0.2">
      <c r="A21" s="1256"/>
      <c r="B21" s="1257"/>
      <c r="C21" s="1493" t="s">
        <v>506</v>
      </c>
      <c r="D21" s="1493"/>
      <c r="E21" s="1505">
        <v>58.6</v>
      </c>
      <c r="F21" s="1505"/>
      <c r="G21" s="1505">
        <v>58.5</v>
      </c>
      <c r="H21" s="1505"/>
      <c r="I21" s="1505">
        <v>59</v>
      </c>
      <c r="J21" s="1505"/>
      <c r="K21" s="1505">
        <v>59.3</v>
      </c>
      <c r="L21" s="1505"/>
      <c r="M21" s="1505">
        <v>59</v>
      </c>
      <c r="N21" s="1505"/>
      <c r="O21" s="1258"/>
      <c r="P21" s="1259"/>
    </row>
    <row r="22" spans="1:16" ht="14.25" customHeight="1" x14ac:dyDescent="0.2">
      <c r="A22" s="1233"/>
      <c r="B22" s="1227"/>
      <c r="C22" s="755" t="s">
        <v>72</v>
      </c>
      <c r="D22" s="1240"/>
      <c r="E22" s="1504">
        <v>64.2</v>
      </c>
      <c r="F22" s="1504"/>
      <c r="G22" s="1504">
        <v>64</v>
      </c>
      <c r="H22" s="1504"/>
      <c r="I22" s="1504">
        <v>64.599999999999994</v>
      </c>
      <c r="J22" s="1504"/>
      <c r="K22" s="1504">
        <v>64.900000000000006</v>
      </c>
      <c r="L22" s="1504"/>
      <c r="M22" s="1504">
        <v>64.7</v>
      </c>
      <c r="N22" s="1504"/>
      <c r="O22" s="1253"/>
      <c r="P22" s="1231"/>
    </row>
    <row r="23" spans="1:16" ht="14.25" customHeight="1" x14ac:dyDescent="0.2">
      <c r="A23" s="1233"/>
      <c r="B23" s="1227"/>
      <c r="C23" s="755" t="s">
        <v>71</v>
      </c>
      <c r="D23" s="1240"/>
      <c r="E23" s="1504">
        <v>53.7</v>
      </c>
      <c r="F23" s="1504"/>
      <c r="G23" s="1504">
        <v>53.7</v>
      </c>
      <c r="H23" s="1504"/>
      <c r="I23" s="1504">
        <v>54.1</v>
      </c>
      <c r="J23" s="1504"/>
      <c r="K23" s="1504">
        <v>54.4</v>
      </c>
      <c r="L23" s="1504"/>
      <c r="M23" s="1504">
        <v>54.1</v>
      </c>
      <c r="N23" s="1504"/>
      <c r="O23" s="1253"/>
      <c r="P23" s="1231"/>
    </row>
    <row r="24" spans="1:16" ht="18.75" customHeight="1" x14ac:dyDescent="0.2">
      <c r="A24" s="1233"/>
      <c r="B24" s="1227"/>
      <c r="C24" s="755" t="s">
        <v>171</v>
      </c>
      <c r="D24" s="1240"/>
      <c r="E24" s="1504">
        <v>73.900000000000006</v>
      </c>
      <c r="F24" s="1504"/>
      <c r="G24" s="1504">
        <v>74.099999999999994</v>
      </c>
      <c r="H24" s="1504"/>
      <c r="I24" s="1504">
        <v>74.400000000000006</v>
      </c>
      <c r="J24" s="1504"/>
      <c r="K24" s="1504">
        <v>75.099999999999994</v>
      </c>
      <c r="L24" s="1504"/>
      <c r="M24" s="1504">
        <v>75.099999999999994</v>
      </c>
      <c r="N24" s="1504"/>
      <c r="O24" s="1253"/>
      <c r="P24" s="1231"/>
    </row>
    <row r="25" spans="1:16" ht="14.25" customHeight="1" x14ac:dyDescent="0.2">
      <c r="A25" s="1233"/>
      <c r="B25" s="1227"/>
      <c r="C25" s="755" t="s">
        <v>156</v>
      </c>
      <c r="D25" s="1240"/>
      <c r="E25" s="1504">
        <v>33.5</v>
      </c>
      <c r="F25" s="1504"/>
      <c r="G25" s="1504">
        <v>33.4</v>
      </c>
      <c r="H25" s="1504"/>
      <c r="I25" s="1504">
        <v>32.6</v>
      </c>
      <c r="J25" s="1504"/>
      <c r="K25" s="1504">
        <v>35.200000000000003</v>
      </c>
      <c r="L25" s="1504"/>
      <c r="M25" s="1504">
        <v>34.799999999999997</v>
      </c>
      <c r="N25" s="1504"/>
      <c r="O25" s="1253"/>
      <c r="P25" s="1231"/>
    </row>
    <row r="26" spans="1:16" ht="14.25" customHeight="1" x14ac:dyDescent="0.2">
      <c r="A26" s="1233"/>
      <c r="B26" s="1227"/>
      <c r="C26" s="755" t="s">
        <v>157</v>
      </c>
      <c r="D26" s="1227"/>
      <c r="E26" s="1502">
        <v>91.1</v>
      </c>
      <c r="F26" s="1502"/>
      <c r="G26" s="1502">
        <v>91</v>
      </c>
      <c r="H26" s="1502"/>
      <c r="I26" s="1502">
        <v>91.4</v>
      </c>
      <c r="J26" s="1502"/>
      <c r="K26" s="1502">
        <v>91.3</v>
      </c>
      <c r="L26" s="1502"/>
      <c r="M26" s="1502">
        <v>91.4</v>
      </c>
      <c r="N26" s="1502"/>
      <c r="O26" s="1253"/>
      <c r="P26" s="1231"/>
    </row>
    <row r="27" spans="1:16" ht="14.25" customHeight="1" x14ac:dyDescent="0.2">
      <c r="A27" s="1233"/>
      <c r="B27" s="1227"/>
      <c r="C27" s="755" t="s">
        <v>158</v>
      </c>
      <c r="D27" s="1227"/>
      <c r="E27" s="1502">
        <v>46.6</v>
      </c>
      <c r="F27" s="1502"/>
      <c r="G27" s="1502">
        <v>46.7</v>
      </c>
      <c r="H27" s="1502"/>
      <c r="I27" s="1502">
        <v>47.6</v>
      </c>
      <c r="J27" s="1502"/>
      <c r="K27" s="1502">
        <v>47.6</v>
      </c>
      <c r="L27" s="1502"/>
      <c r="M27" s="1502">
        <v>47.5</v>
      </c>
      <c r="N27" s="1502"/>
      <c r="O27" s="1253"/>
      <c r="P27" s="1231"/>
    </row>
    <row r="28" spans="1:16" ht="13.5" customHeight="1" x14ac:dyDescent="0.2">
      <c r="A28" s="1233"/>
      <c r="B28" s="1227"/>
      <c r="C28" s="756" t="s">
        <v>174</v>
      </c>
      <c r="D28" s="1227"/>
      <c r="E28" s="757"/>
      <c r="F28" s="757"/>
      <c r="G28" s="757"/>
      <c r="H28" s="757"/>
      <c r="I28" s="757"/>
      <c r="J28" s="757"/>
      <c r="K28" s="757"/>
      <c r="L28" s="757"/>
      <c r="M28" s="757"/>
      <c r="N28" s="757"/>
      <c r="O28" s="1253"/>
      <c r="P28" s="1231"/>
    </row>
    <row r="29" spans="1:16" s="1266" customFormat="1" ht="12.75" customHeight="1" thickBot="1" x14ac:dyDescent="0.25">
      <c r="A29" s="1261"/>
      <c r="B29" s="1262"/>
      <c r="C29" s="761"/>
      <c r="D29" s="759"/>
      <c r="E29" s="1263"/>
      <c r="F29" s="1263"/>
      <c r="G29" s="1263"/>
      <c r="H29" s="1263"/>
      <c r="I29" s="1263"/>
      <c r="J29" s="1263"/>
      <c r="K29" s="1263"/>
      <c r="L29" s="1263"/>
      <c r="M29" s="1503"/>
      <c r="N29" s="1503"/>
      <c r="O29" s="1264"/>
      <c r="P29" s="1265"/>
    </row>
    <row r="30" spans="1:16" s="1266" customFormat="1" ht="13.5" customHeight="1" thickBot="1" x14ac:dyDescent="0.25">
      <c r="A30" s="1261"/>
      <c r="B30" s="1262"/>
      <c r="C30" s="1495" t="s">
        <v>507</v>
      </c>
      <c r="D30" s="1496"/>
      <c r="E30" s="1496"/>
      <c r="F30" s="1496"/>
      <c r="G30" s="1496"/>
      <c r="H30" s="1496"/>
      <c r="I30" s="1496"/>
      <c r="J30" s="1496"/>
      <c r="K30" s="1496"/>
      <c r="L30" s="1496"/>
      <c r="M30" s="1496"/>
      <c r="N30" s="1497"/>
      <c r="O30" s="1264"/>
      <c r="P30" s="1265"/>
    </row>
    <row r="31" spans="1:16" s="1266" customFormat="1" ht="3.75" customHeight="1" x14ac:dyDescent="0.2">
      <c r="A31" s="1261"/>
      <c r="B31" s="1262"/>
      <c r="C31" s="1498" t="s">
        <v>159</v>
      </c>
      <c r="D31" s="1499"/>
      <c r="E31" s="1237"/>
      <c r="F31" s="1237"/>
      <c r="G31" s="1237"/>
      <c r="H31" s="1237"/>
      <c r="I31" s="1237"/>
      <c r="J31" s="1237"/>
      <c r="K31" s="1237"/>
      <c r="L31" s="1237"/>
      <c r="M31" s="1237"/>
      <c r="N31" s="1237"/>
      <c r="O31" s="1264"/>
      <c r="P31" s="1265"/>
    </row>
    <row r="32" spans="1:16" ht="13.5" customHeight="1" x14ac:dyDescent="0.2">
      <c r="A32" s="1233"/>
      <c r="B32" s="1240"/>
      <c r="C32" s="1500"/>
      <c r="D32" s="1500"/>
      <c r="E32" s="1242">
        <v>2016</v>
      </c>
      <c r="F32" s="1243" t="s">
        <v>34</v>
      </c>
      <c r="G32" s="1242" t="s">
        <v>34</v>
      </c>
      <c r="H32" s="1243" t="s">
        <v>34</v>
      </c>
      <c r="I32" s="1244"/>
      <c r="J32" s="1243">
        <v>2017</v>
      </c>
      <c r="K32" s="1245" t="s">
        <v>34</v>
      </c>
      <c r="L32" s="1246" t="s">
        <v>34</v>
      </c>
      <c r="M32" s="1246" t="s">
        <v>34</v>
      </c>
      <c r="N32" s="1247"/>
      <c r="O32" s="1227"/>
      <c r="P32" s="1231"/>
    </row>
    <row r="33" spans="1:16" s="1266" customFormat="1" ht="12.75" customHeight="1" x14ac:dyDescent="0.2">
      <c r="A33" s="1261"/>
      <c r="B33" s="1262"/>
      <c r="C33" s="1248"/>
      <c r="D33" s="1248"/>
      <c r="E33" s="1501" t="str">
        <f>+E7</f>
        <v>4.º trimestre</v>
      </c>
      <c r="F33" s="1501"/>
      <c r="G33" s="1501" t="str">
        <f>+G7</f>
        <v>1.º trimestre</v>
      </c>
      <c r="H33" s="1501"/>
      <c r="I33" s="1501" t="str">
        <f>+I7</f>
        <v>2.º trimestre</v>
      </c>
      <c r="J33" s="1501"/>
      <c r="K33" s="1501" t="str">
        <f>+K7</f>
        <v>3.º trimestre</v>
      </c>
      <c r="L33" s="1501"/>
      <c r="M33" s="1501" t="str">
        <f>+M7</f>
        <v>4.º trimestre</v>
      </c>
      <c r="N33" s="1501"/>
      <c r="O33" s="1264"/>
      <c r="P33" s="1265"/>
    </row>
    <row r="34" spans="1:16" s="1266" customFormat="1" ht="12.75" customHeight="1" x14ac:dyDescent="0.2">
      <c r="A34" s="1261"/>
      <c r="B34" s="1262"/>
      <c r="C34" s="1248"/>
      <c r="D34" s="1248"/>
      <c r="E34" s="1267" t="s">
        <v>160</v>
      </c>
      <c r="F34" s="1267" t="s">
        <v>106</v>
      </c>
      <c r="G34" s="1267" t="s">
        <v>160</v>
      </c>
      <c r="H34" s="1267" t="s">
        <v>106</v>
      </c>
      <c r="I34" s="1268" t="s">
        <v>160</v>
      </c>
      <c r="J34" s="1268" t="s">
        <v>106</v>
      </c>
      <c r="K34" s="1268" t="s">
        <v>160</v>
      </c>
      <c r="L34" s="1268" t="s">
        <v>106</v>
      </c>
      <c r="M34" s="1268" t="s">
        <v>160</v>
      </c>
      <c r="N34" s="1268" t="s">
        <v>106</v>
      </c>
      <c r="O34" s="1264"/>
      <c r="P34" s="1265"/>
    </row>
    <row r="35" spans="1:16" s="1266" customFormat="1" ht="17.25" customHeight="1" x14ac:dyDescent="0.2">
      <c r="A35" s="1261"/>
      <c r="B35" s="1262"/>
      <c r="C35" s="1493" t="s">
        <v>2</v>
      </c>
      <c r="D35" s="1493"/>
      <c r="E35" s="1269">
        <v>10294.200000000001</v>
      </c>
      <c r="F35" s="1270">
        <f>+E35/E35*100</f>
        <v>100</v>
      </c>
      <c r="G35" s="1269">
        <v>10294.1</v>
      </c>
      <c r="H35" s="1270">
        <f>+G35/G35*100</f>
        <v>100</v>
      </c>
      <c r="I35" s="1269">
        <v>10286.4</v>
      </c>
      <c r="J35" s="1270">
        <f>+I35/I35*100</f>
        <v>100</v>
      </c>
      <c r="K35" s="1269">
        <v>10281.6</v>
      </c>
      <c r="L35" s="1270">
        <f>+K35/K35*100</f>
        <v>100</v>
      </c>
      <c r="M35" s="1270">
        <v>10278.1</v>
      </c>
      <c r="N35" s="1270">
        <f>+M35/M35*100</f>
        <v>100</v>
      </c>
      <c r="O35" s="1264"/>
      <c r="P35" s="1265"/>
    </row>
    <row r="36" spans="1:16" s="1266" customFormat="1" ht="14.25" customHeight="1" x14ac:dyDescent="0.2">
      <c r="A36" s="1261"/>
      <c r="B36" s="1262"/>
      <c r="C36" s="1271"/>
      <c r="D36" s="759" t="s">
        <v>72</v>
      </c>
      <c r="E36" s="1272">
        <v>4870.3999999999996</v>
      </c>
      <c r="F36" s="1273">
        <f>+E36/E35*100</f>
        <v>47.312078646227967</v>
      </c>
      <c r="G36" s="1272">
        <v>4870.5</v>
      </c>
      <c r="H36" s="1273">
        <f>+G36/G35*100</f>
        <v>47.31350968030231</v>
      </c>
      <c r="I36" s="1272">
        <v>4865.5</v>
      </c>
      <c r="J36" s="1273">
        <f>+I36/I35*100</f>
        <v>47.300318867631049</v>
      </c>
      <c r="K36" s="1272">
        <v>4862.2</v>
      </c>
      <c r="L36" s="1273">
        <f>+K36/K35*100</f>
        <v>47.290305010893242</v>
      </c>
      <c r="M36" s="1273">
        <v>4859.5</v>
      </c>
      <c r="N36" s="1273">
        <f>+M36/M35*100</f>
        <v>47.280139325361695</v>
      </c>
      <c r="O36" s="1264"/>
      <c r="P36" s="1265"/>
    </row>
    <row r="37" spans="1:16" s="1266" customFormat="1" ht="14.25" customHeight="1" x14ac:dyDescent="0.2">
      <c r="A37" s="1261"/>
      <c r="B37" s="1262"/>
      <c r="C37" s="758"/>
      <c r="D37" s="759" t="s">
        <v>71</v>
      </c>
      <c r="E37" s="1272">
        <v>5423.8</v>
      </c>
      <c r="F37" s="1273">
        <f>+E37/E35*100</f>
        <v>52.687921353772026</v>
      </c>
      <c r="G37" s="1272">
        <v>5423.6</v>
      </c>
      <c r="H37" s="1273">
        <f>+G37/G35*100</f>
        <v>52.68649031969769</v>
      </c>
      <c r="I37" s="1272">
        <v>5420.9</v>
      </c>
      <c r="J37" s="1273">
        <f>+I37/I35*100</f>
        <v>52.699681132368944</v>
      </c>
      <c r="K37" s="1272">
        <v>5419.4</v>
      </c>
      <c r="L37" s="1273">
        <f>+K37/K35*100</f>
        <v>52.709694989106751</v>
      </c>
      <c r="M37" s="1273">
        <v>5418.7</v>
      </c>
      <c r="N37" s="1273">
        <f>+M37/M35*100</f>
        <v>52.720833617108219</v>
      </c>
      <c r="O37" s="1264"/>
      <c r="P37" s="1265"/>
    </row>
    <row r="38" spans="1:16" s="1266" customFormat="1" ht="17.25" customHeight="1" x14ac:dyDescent="0.2">
      <c r="A38" s="1261"/>
      <c r="B38" s="1262"/>
      <c r="C38" s="761" t="s">
        <v>176</v>
      </c>
      <c r="D38" s="758"/>
      <c r="E38" s="1274">
        <v>1440</v>
      </c>
      <c r="F38" s="1275">
        <f>+E38/$M$35*100</f>
        <v>14.01037156672926</v>
      </c>
      <c r="G38" s="1274">
        <v>1438.8</v>
      </c>
      <c r="H38" s="1275">
        <f>+G38/$M$35*100</f>
        <v>13.998696257090318</v>
      </c>
      <c r="I38" s="1274">
        <v>1433.5</v>
      </c>
      <c r="J38" s="1275">
        <f>+I38/$M$35*100</f>
        <v>13.947130306184995</v>
      </c>
      <c r="K38" s="1274">
        <v>1429.1</v>
      </c>
      <c r="L38" s="1275">
        <f>+K38/$M$35*100</f>
        <v>13.904320837508877</v>
      </c>
      <c r="M38" s="1275">
        <v>1426.2</v>
      </c>
      <c r="N38" s="1275">
        <f>+M38/$M$35*100</f>
        <v>13.876105505881437</v>
      </c>
      <c r="O38" s="1264"/>
      <c r="P38" s="1265"/>
    </row>
    <row r="39" spans="1:16" s="1266" customFormat="1" ht="14.25" customHeight="1" x14ac:dyDescent="0.2">
      <c r="A39" s="1261"/>
      <c r="B39" s="1262"/>
      <c r="C39" s="761"/>
      <c r="D39" s="759" t="s">
        <v>72</v>
      </c>
      <c r="E39" s="1272">
        <v>737</v>
      </c>
      <c r="F39" s="1273">
        <f>+E39/E38*100</f>
        <v>51.18055555555555</v>
      </c>
      <c r="G39" s="1272">
        <v>736.4</v>
      </c>
      <c r="H39" s="1273">
        <f>+G39/G38*100</f>
        <v>51.181540172365857</v>
      </c>
      <c r="I39" s="1272">
        <v>733.7</v>
      </c>
      <c r="J39" s="1273">
        <f>+I39/I38*100</f>
        <v>51.18242064876177</v>
      </c>
      <c r="K39" s="1272">
        <v>731.4</v>
      </c>
      <c r="L39" s="1273">
        <f>+K39/K38*100</f>
        <v>51.179063746413831</v>
      </c>
      <c r="M39" s="1273">
        <v>729.8</v>
      </c>
      <c r="N39" s="1273">
        <f>+M39/M38*100</f>
        <v>51.170943766652641</v>
      </c>
      <c r="O39" s="1264"/>
      <c r="P39" s="1265"/>
    </row>
    <row r="40" spans="1:16" s="1266" customFormat="1" ht="14.25" customHeight="1" x14ac:dyDescent="0.2">
      <c r="A40" s="1261"/>
      <c r="B40" s="1262"/>
      <c r="C40" s="761"/>
      <c r="D40" s="759" t="s">
        <v>71</v>
      </c>
      <c r="E40" s="1272">
        <v>703.1</v>
      </c>
      <c r="F40" s="1273">
        <f>+E40/E38*100</f>
        <v>48.826388888888886</v>
      </c>
      <c r="G40" s="1272">
        <v>702.4</v>
      </c>
      <c r="H40" s="1273">
        <f>+G40/G38*100</f>
        <v>48.818459827634143</v>
      </c>
      <c r="I40" s="1272">
        <v>699.8</v>
      </c>
      <c r="J40" s="1273">
        <f>+I40/I38*100</f>
        <v>48.81757935123823</v>
      </c>
      <c r="K40" s="1272">
        <v>697.7</v>
      </c>
      <c r="L40" s="1273">
        <f>+K40/K38*100</f>
        <v>48.820936253586176</v>
      </c>
      <c r="M40" s="1273">
        <v>696.4</v>
      </c>
      <c r="N40" s="1273">
        <f>+M40/M38*100</f>
        <v>48.829056233347352</v>
      </c>
      <c r="O40" s="1264"/>
      <c r="P40" s="1265"/>
    </row>
    <row r="41" spans="1:16" s="1266" customFormat="1" ht="17.25" customHeight="1" x14ac:dyDescent="0.2">
      <c r="A41" s="1261"/>
      <c r="B41" s="1262"/>
      <c r="C41" s="761" t="s">
        <v>156</v>
      </c>
      <c r="D41" s="758"/>
      <c r="E41" s="1274">
        <v>1094.4000000000001</v>
      </c>
      <c r="F41" s="1275">
        <f>+E41/$M$35*100</f>
        <v>10.647882390714237</v>
      </c>
      <c r="G41" s="1274">
        <v>1094.5</v>
      </c>
      <c r="H41" s="1275">
        <f>+G41/$M$35*100</f>
        <v>10.648855333184148</v>
      </c>
      <c r="I41" s="1274">
        <v>1093.3</v>
      </c>
      <c r="J41" s="1275">
        <f>+I41/$M$35*100</f>
        <v>10.637180023545206</v>
      </c>
      <c r="K41" s="1274">
        <v>1091.8</v>
      </c>
      <c r="L41" s="1275">
        <f>+K41/$M$35*100</f>
        <v>10.62258588649653</v>
      </c>
      <c r="M41" s="1275">
        <v>1090.2</v>
      </c>
      <c r="N41" s="1275">
        <f>+M41/$M$35*100</f>
        <v>10.607018806977942</v>
      </c>
      <c r="O41" s="1264"/>
      <c r="P41" s="1265"/>
    </row>
    <row r="42" spans="1:16" s="1266" customFormat="1" ht="14.25" customHeight="1" x14ac:dyDescent="0.2">
      <c r="A42" s="1261"/>
      <c r="B42" s="1262"/>
      <c r="C42" s="761"/>
      <c r="D42" s="759" t="s">
        <v>72</v>
      </c>
      <c r="E42" s="1272">
        <v>556.70000000000005</v>
      </c>
      <c r="F42" s="1273">
        <f>+E42/E41*100</f>
        <v>50.868055555555557</v>
      </c>
      <c r="G42" s="1272">
        <v>556.1</v>
      </c>
      <c r="H42" s="1273">
        <f>+G42/G41*100</f>
        <v>50.808588396528101</v>
      </c>
      <c r="I42" s="1272">
        <v>555.6</v>
      </c>
      <c r="J42" s="1273">
        <f>+I42/I41*100</f>
        <v>50.81862251897924</v>
      </c>
      <c r="K42" s="1272">
        <v>555.1</v>
      </c>
      <c r="L42" s="1273">
        <f>+K42/K41*100</f>
        <v>50.842645173108636</v>
      </c>
      <c r="M42" s="1273">
        <v>554.6</v>
      </c>
      <c r="N42" s="1273">
        <f>+M42/M41*100</f>
        <v>50.871399743166393</v>
      </c>
      <c r="O42" s="1264"/>
      <c r="P42" s="1265"/>
    </row>
    <row r="43" spans="1:16" s="1266" customFormat="1" ht="14.25" customHeight="1" x14ac:dyDescent="0.2">
      <c r="A43" s="1261"/>
      <c r="B43" s="1262"/>
      <c r="C43" s="761"/>
      <c r="D43" s="759" t="s">
        <v>71</v>
      </c>
      <c r="E43" s="1272">
        <v>537.6</v>
      </c>
      <c r="F43" s="1273">
        <f>+E43/E41*100</f>
        <v>49.122807017543856</v>
      </c>
      <c r="G43" s="1272">
        <v>538.4</v>
      </c>
      <c r="H43" s="1273">
        <f>+G43/G41*100</f>
        <v>49.191411603471899</v>
      </c>
      <c r="I43" s="1272">
        <v>537.70000000000005</v>
      </c>
      <c r="J43" s="1273">
        <f>+I43/I41*100</f>
        <v>49.181377481020775</v>
      </c>
      <c r="K43" s="1272">
        <v>536.70000000000005</v>
      </c>
      <c r="L43" s="1273">
        <f>+K43/K41*100</f>
        <v>49.157354826891378</v>
      </c>
      <c r="M43" s="1273">
        <v>535.6</v>
      </c>
      <c r="N43" s="1273">
        <f>+M43/M41*100</f>
        <v>49.128600256833607</v>
      </c>
      <c r="O43" s="1264"/>
      <c r="P43" s="1265"/>
    </row>
    <row r="44" spans="1:16" s="1266" customFormat="1" ht="17.25" customHeight="1" x14ac:dyDescent="0.2">
      <c r="A44" s="1261"/>
      <c r="B44" s="1262"/>
      <c r="C44" s="761" t="s">
        <v>508</v>
      </c>
      <c r="D44" s="758"/>
      <c r="E44" s="1274">
        <v>1168.5999999999999</v>
      </c>
      <c r="F44" s="1275">
        <f>+E44/$M$35*100</f>
        <v>11.369805703388758</v>
      </c>
      <c r="G44" s="1274">
        <v>1160.0999999999999</v>
      </c>
      <c r="H44" s="1275">
        <f>+G44/$M$35*100</f>
        <v>11.28710559344626</v>
      </c>
      <c r="I44" s="1274">
        <v>1152.7</v>
      </c>
      <c r="J44" s="1275">
        <f>+I44/$M$35*100</f>
        <v>11.215107850672791</v>
      </c>
      <c r="K44" s="1274">
        <v>1145</v>
      </c>
      <c r="L44" s="1275">
        <f>+K44/$M$35*100</f>
        <v>11.140191280489583</v>
      </c>
      <c r="M44" s="1275">
        <v>1137.2</v>
      </c>
      <c r="N44" s="1275">
        <f>+M44/$M$35*100</f>
        <v>11.064301767836469</v>
      </c>
      <c r="O44" s="1264"/>
      <c r="P44" s="1265"/>
    </row>
    <row r="45" spans="1:16" s="1266" customFormat="1" ht="14.25" customHeight="1" x14ac:dyDescent="0.2">
      <c r="A45" s="1261"/>
      <c r="B45" s="1262"/>
      <c r="C45" s="761"/>
      <c r="D45" s="759" t="s">
        <v>72</v>
      </c>
      <c r="E45" s="1272">
        <v>577.6</v>
      </c>
      <c r="F45" s="1273">
        <f>+E45/E44*100</f>
        <v>49.426664384733876</v>
      </c>
      <c r="G45" s="1272">
        <v>572.29999999999995</v>
      </c>
      <c r="H45" s="1273">
        <f>+G45/G44*100</f>
        <v>49.331954141884324</v>
      </c>
      <c r="I45" s="1272">
        <v>568.70000000000005</v>
      </c>
      <c r="J45" s="1273">
        <f>+I45/I44*100</f>
        <v>49.33634076516006</v>
      </c>
      <c r="K45" s="1272">
        <v>565.20000000000005</v>
      </c>
      <c r="L45" s="1273">
        <f>+K45/K44*100</f>
        <v>49.362445414847166</v>
      </c>
      <c r="M45" s="1273">
        <v>561.6</v>
      </c>
      <c r="N45" s="1273">
        <f>+M45/M44*100</f>
        <v>49.384453042560679</v>
      </c>
      <c r="O45" s="1264"/>
      <c r="P45" s="1265"/>
    </row>
    <row r="46" spans="1:16" s="1266" customFormat="1" ht="14.25" customHeight="1" x14ac:dyDescent="0.2">
      <c r="A46" s="1261"/>
      <c r="B46" s="1262"/>
      <c r="C46" s="761"/>
      <c r="D46" s="759" t="s">
        <v>71</v>
      </c>
      <c r="E46" s="1272">
        <v>590.9</v>
      </c>
      <c r="F46" s="1273">
        <f>+E46/E44*100</f>
        <v>50.564778367277086</v>
      </c>
      <c r="G46" s="1272">
        <v>587.79999999999995</v>
      </c>
      <c r="H46" s="1273">
        <f>+G46/G44*100</f>
        <v>50.668045858115683</v>
      </c>
      <c r="I46" s="1272">
        <v>584</v>
      </c>
      <c r="J46" s="1273">
        <f>+I46/I44*100</f>
        <v>50.66365923483994</v>
      </c>
      <c r="K46" s="1272">
        <v>579.79999999999995</v>
      </c>
      <c r="L46" s="1273">
        <f>+K46/K44*100</f>
        <v>50.637554585152834</v>
      </c>
      <c r="M46" s="1273">
        <v>575.6</v>
      </c>
      <c r="N46" s="1273">
        <f>+M46/M44*100</f>
        <v>50.615546957439328</v>
      </c>
      <c r="O46" s="1264"/>
      <c r="P46" s="1265"/>
    </row>
    <row r="47" spans="1:16" s="1266" customFormat="1" ht="17.25" customHeight="1" x14ac:dyDescent="0.2">
      <c r="A47" s="1261"/>
      <c r="B47" s="1262"/>
      <c r="C47" s="761" t="s">
        <v>509</v>
      </c>
      <c r="D47" s="758"/>
      <c r="E47" s="1274">
        <v>1539.6</v>
      </c>
      <c r="F47" s="1275">
        <f>+E47/$M$35*100</f>
        <v>14.979422266761366</v>
      </c>
      <c r="G47" s="1274">
        <v>1536.7</v>
      </c>
      <c r="H47" s="1275">
        <f>+G47/$M$35*100</f>
        <v>14.951206935133927</v>
      </c>
      <c r="I47" s="1274">
        <v>1529.5</v>
      </c>
      <c r="J47" s="1275">
        <f>+I47/$M$35*100</f>
        <v>14.881155077300278</v>
      </c>
      <c r="K47" s="1274">
        <v>1522.2</v>
      </c>
      <c r="L47" s="1275">
        <f>+K47/$M$35*100</f>
        <v>14.810130276996722</v>
      </c>
      <c r="M47" s="1275">
        <v>1515</v>
      </c>
      <c r="N47" s="1275">
        <f>+M47/$M$35*100</f>
        <v>14.740078419163074</v>
      </c>
      <c r="O47" s="1264"/>
      <c r="P47" s="1265"/>
    </row>
    <row r="48" spans="1:16" s="1266" customFormat="1" ht="14.25" customHeight="1" x14ac:dyDescent="0.2">
      <c r="A48" s="1261"/>
      <c r="B48" s="1262"/>
      <c r="C48" s="761"/>
      <c r="D48" s="759" t="s">
        <v>72</v>
      </c>
      <c r="E48" s="1272">
        <v>734.2</v>
      </c>
      <c r="F48" s="1273">
        <f>+E48/E47*100</f>
        <v>47.687711093790604</v>
      </c>
      <c r="G48" s="1272">
        <v>734.4</v>
      </c>
      <c r="H48" s="1273">
        <f>+G48/G47*100</f>
        <v>47.790720374829178</v>
      </c>
      <c r="I48" s="1272">
        <v>730.6</v>
      </c>
      <c r="J48" s="1273">
        <f>+I48/I47*100</f>
        <v>47.767244197450147</v>
      </c>
      <c r="K48" s="1272">
        <v>726.8</v>
      </c>
      <c r="L48" s="1273">
        <f>+K48/K47*100</f>
        <v>47.746682433320196</v>
      </c>
      <c r="M48" s="1273">
        <v>723.1</v>
      </c>
      <c r="N48" s="1273">
        <f>+M48/M47*100</f>
        <v>47.729372937293732</v>
      </c>
      <c r="O48" s="1264"/>
      <c r="P48" s="1265"/>
    </row>
    <row r="49" spans="1:16" s="1266" customFormat="1" ht="14.25" customHeight="1" x14ac:dyDescent="0.2">
      <c r="A49" s="1261"/>
      <c r="B49" s="1262"/>
      <c r="C49" s="761"/>
      <c r="D49" s="759" t="s">
        <v>71</v>
      </c>
      <c r="E49" s="1272">
        <v>805.5</v>
      </c>
      <c r="F49" s="1273">
        <f>+E49/E47*100</f>
        <v>52.318784099766177</v>
      </c>
      <c r="G49" s="1272">
        <v>802.3</v>
      </c>
      <c r="H49" s="1273">
        <f>+G49/G47*100</f>
        <v>52.209279625170815</v>
      </c>
      <c r="I49" s="1272">
        <v>798.9</v>
      </c>
      <c r="J49" s="1273">
        <f>+I49/I47*100</f>
        <v>52.232755802549846</v>
      </c>
      <c r="K49" s="1272">
        <v>795.4</v>
      </c>
      <c r="L49" s="1273">
        <f>+K49/K47*100</f>
        <v>52.253317566679804</v>
      </c>
      <c r="M49" s="1273">
        <v>791.9</v>
      </c>
      <c r="N49" s="1273">
        <f>+M49/M47*100</f>
        <v>52.270627062706268</v>
      </c>
      <c r="O49" s="1264"/>
      <c r="P49" s="1265"/>
    </row>
    <row r="50" spans="1:16" s="1266" customFormat="1" ht="17.25" customHeight="1" x14ac:dyDescent="0.2">
      <c r="A50" s="1261"/>
      <c r="B50" s="1262"/>
      <c r="C50" s="761" t="s">
        <v>510</v>
      </c>
      <c r="D50" s="758"/>
      <c r="E50" s="1274">
        <v>2875.6</v>
      </c>
      <c r="F50" s="1275">
        <f>+E50/$M$35*100</f>
        <v>27.977933664782402</v>
      </c>
      <c r="G50" s="1274">
        <v>2885.1</v>
      </c>
      <c r="H50" s="1275">
        <f>+G50/$M$35*100</f>
        <v>28.070363199424015</v>
      </c>
      <c r="I50" s="1274">
        <v>2889.6</v>
      </c>
      <c r="J50" s="1275">
        <f>+I50/$M$35*100</f>
        <v>28.114145610570045</v>
      </c>
      <c r="K50" s="1274">
        <v>2894.3</v>
      </c>
      <c r="L50" s="1275">
        <f>+K50/$M$35*100</f>
        <v>28.159873906655903</v>
      </c>
      <c r="M50" s="1275">
        <v>2899.1</v>
      </c>
      <c r="N50" s="1275">
        <f>+M50/$M$35*100</f>
        <v>28.206575145211659</v>
      </c>
      <c r="O50" s="1264"/>
      <c r="P50" s="1265"/>
    </row>
    <row r="51" spans="1:16" s="1266" customFormat="1" ht="14.25" customHeight="1" x14ac:dyDescent="0.2">
      <c r="A51" s="1261"/>
      <c r="B51" s="1262"/>
      <c r="C51" s="761"/>
      <c r="D51" s="759" t="s">
        <v>72</v>
      </c>
      <c r="E51" s="1272">
        <v>1357</v>
      </c>
      <c r="F51" s="1273">
        <f>+E51/E50*100</f>
        <v>47.190151620531367</v>
      </c>
      <c r="G51" s="1272">
        <v>1362.7</v>
      </c>
      <c r="H51" s="1273">
        <f>+G51/G50*100</f>
        <v>47.232331634951997</v>
      </c>
      <c r="I51" s="1272">
        <v>1364.3</v>
      </c>
      <c r="J51" s="1273">
        <f>+I51/I50*100</f>
        <v>47.214147286821706</v>
      </c>
      <c r="K51" s="1272">
        <v>1366.1</v>
      </c>
      <c r="L51" s="1273">
        <f>+K51/K50*100</f>
        <v>47.19966831358186</v>
      </c>
      <c r="M51" s="1273">
        <v>1367.8</v>
      </c>
      <c r="N51" s="1273">
        <f>+M51/M50*100</f>
        <v>47.180159359801316</v>
      </c>
      <c r="O51" s="1264"/>
      <c r="P51" s="1265"/>
    </row>
    <row r="52" spans="1:16" s="1266" customFormat="1" ht="14.25" customHeight="1" x14ac:dyDescent="0.2">
      <c r="A52" s="1261"/>
      <c r="B52" s="1262"/>
      <c r="C52" s="761"/>
      <c r="D52" s="759" t="s">
        <v>71</v>
      </c>
      <c r="E52" s="1272">
        <v>1518.6</v>
      </c>
      <c r="F52" s="1273">
        <f>+E52/E50*100</f>
        <v>52.809848379468626</v>
      </c>
      <c r="G52" s="1272">
        <v>1522.4</v>
      </c>
      <c r="H52" s="1273">
        <f>+G52/G50*100</f>
        <v>52.767668365048017</v>
      </c>
      <c r="I52" s="1272">
        <v>1525.3</v>
      </c>
      <c r="J52" s="1273">
        <f>+I52/I50*100</f>
        <v>52.785852713178294</v>
      </c>
      <c r="K52" s="1272">
        <v>1528.2</v>
      </c>
      <c r="L52" s="1273">
        <f>+K52/K50*100</f>
        <v>52.800331686418133</v>
      </c>
      <c r="M52" s="1273">
        <v>1531.3</v>
      </c>
      <c r="N52" s="1273">
        <f>+M52/M50*100</f>
        <v>52.819840640198677</v>
      </c>
      <c r="O52" s="1264"/>
      <c r="P52" s="1265"/>
    </row>
    <row r="53" spans="1:16" s="1266" customFormat="1" ht="17.25" customHeight="1" x14ac:dyDescent="0.2">
      <c r="A53" s="1261"/>
      <c r="B53" s="1262"/>
      <c r="C53" s="761" t="s">
        <v>492</v>
      </c>
      <c r="D53" s="758"/>
      <c r="E53" s="1274">
        <v>2176</v>
      </c>
      <c r="F53" s="1275">
        <f>+E53/$M$35*100</f>
        <v>21.17122814527977</v>
      </c>
      <c r="G53" s="1274">
        <v>2178.6999999999998</v>
      </c>
      <c r="H53" s="1275">
        <f>+G53/$M$35*100</f>
        <v>21.197497591967384</v>
      </c>
      <c r="I53" s="1274">
        <v>2187.8000000000002</v>
      </c>
      <c r="J53" s="1275">
        <f>+I53/$M$35*100</f>
        <v>21.286035356729357</v>
      </c>
      <c r="K53" s="1274">
        <v>2199.3000000000002</v>
      </c>
      <c r="L53" s="1275">
        <f>+K53/$M$35*100</f>
        <v>21.397923740769208</v>
      </c>
      <c r="M53" s="1275">
        <v>2210.3000000000002</v>
      </c>
      <c r="N53" s="1275">
        <f>+M53/$M$35*100</f>
        <v>21.504947412459501</v>
      </c>
      <c r="O53" s="1264"/>
      <c r="P53" s="1265"/>
    </row>
    <row r="54" spans="1:16" s="1266" customFormat="1" ht="14.25" customHeight="1" x14ac:dyDescent="0.2">
      <c r="A54" s="1261"/>
      <c r="B54" s="1262"/>
      <c r="C54" s="761"/>
      <c r="D54" s="759" t="s">
        <v>72</v>
      </c>
      <c r="E54" s="1272">
        <v>907.9</v>
      </c>
      <c r="F54" s="1273">
        <f>+E54/E53*100</f>
        <v>41.723345588235297</v>
      </c>
      <c r="G54" s="1272">
        <v>908.5</v>
      </c>
      <c r="H54" s="1273">
        <f>+G54/G53*100</f>
        <v>41.699178409143073</v>
      </c>
      <c r="I54" s="1272">
        <v>912.6</v>
      </c>
      <c r="J54" s="1273">
        <f>+I54/I53*100</f>
        <v>41.713136484139319</v>
      </c>
      <c r="K54" s="1272">
        <v>917.7</v>
      </c>
      <c r="L54" s="1273">
        <f>+K54/K53*100</f>
        <v>41.72691310871641</v>
      </c>
      <c r="M54" s="1273">
        <v>922.5</v>
      </c>
      <c r="N54" s="1273">
        <f>+M54/M53*100</f>
        <v>41.736415871148708</v>
      </c>
      <c r="O54" s="1264"/>
      <c r="P54" s="1265"/>
    </row>
    <row r="55" spans="1:16" s="1266" customFormat="1" ht="14.25" customHeight="1" x14ac:dyDescent="0.2">
      <c r="A55" s="1261"/>
      <c r="B55" s="1262"/>
      <c r="C55" s="761"/>
      <c r="D55" s="759" t="s">
        <v>71</v>
      </c>
      <c r="E55" s="1272">
        <v>1268.0999999999999</v>
      </c>
      <c r="F55" s="1273">
        <f>+E55/E53*100</f>
        <v>58.276654411764703</v>
      </c>
      <c r="G55" s="1272">
        <v>1270.3</v>
      </c>
      <c r="H55" s="1273">
        <f>+G55/G53*100</f>
        <v>58.30541148391243</v>
      </c>
      <c r="I55" s="1272">
        <v>1275.2</v>
      </c>
      <c r="J55" s="1273">
        <f>+I55/I53*100</f>
        <v>58.286863515860674</v>
      </c>
      <c r="K55" s="1272">
        <v>1281.5999999999999</v>
      </c>
      <c r="L55" s="1273">
        <f>+K55/K53*100</f>
        <v>58.273086891283576</v>
      </c>
      <c r="M55" s="1273">
        <v>1287.8</v>
      </c>
      <c r="N55" s="1273">
        <f>+M55/M53*100</f>
        <v>58.263584128851278</v>
      </c>
      <c r="O55" s="1264"/>
      <c r="P55" s="1265"/>
    </row>
    <row r="56" spans="1:16" s="835" customFormat="1" ht="13.5" customHeight="1" x14ac:dyDescent="0.2">
      <c r="A56" s="851"/>
      <c r="B56" s="852"/>
      <c r="C56" s="853" t="s">
        <v>554</v>
      </c>
      <c r="D56" s="854"/>
      <c r="E56" s="855"/>
      <c r="F56" s="1276"/>
      <c r="G56" s="855"/>
      <c r="H56" s="1276"/>
      <c r="I56" s="855"/>
      <c r="J56" s="1276"/>
      <c r="K56" s="855"/>
      <c r="L56" s="1276"/>
      <c r="M56" s="855"/>
      <c r="N56" s="1276"/>
      <c r="O56" s="856"/>
      <c r="P56" s="847"/>
    </row>
    <row r="57" spans="1:16" ht="13.5" customHeight="1" x14ac:dyDescent="0.2">
      <c r="A57" s="1233"/>
      <c r="B57" s="1277"/>
      <c r="C57" s="1278" t="s">
        <v>398</v>
      </c>
      <c r="D57" s="1248"/>
      <c r="E57" s="1234"/>
      <c r="F57" s="1279" t="s">
        <v>88</v>
      </c>
      <c r="G57" s="1280"/>
      <c r="H57" s="1280"/>
      <c r="I57" s="1263"/>
      <c r="J57" s="1280"/>
      <c r="K57" s="1280"/>
      <c r="L57" s="1280"/>
      <c r="M57" s="1280"/>
      <c r="N57" s="1280"/>
      <c r="O57" s="1253"/>
      <c r="P57" s="1231"/>
    </row>
    <row r="58" spans="1:16" ht="13.5" customHeight="1" x14ac:dyDescent="0.2">
      <c r="A58" s="1231"/>
      <c r="B58" s="982">
        <v>6</v>
      </c>
      <c r="C58" s="1494">
        <v>43132</v>
      </c>
      <c r="D58" s="1494"/>
      <c r="E58" s="1240"/>
      <c r="F58" s="1240"/>
      <c r="G58" s="1240"/>
      <c r="H58" s="1240"/>
      <c r="I58" s="1240"/>
      <c r="J58" s="1240"/>
      <c r="K58" s="1240"/>
      <c r="L58" s="1240"/>
      <c r="M58" s="1240"/>
      <c r="N58" s="1240"/>
      <c r="O58" s="1240"/>
      <c r="P58" s="1240"/>
    </row>
  </sheetData>
  <mergeCells count="122">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C15:D15"/>
    <mergeCell ref="E15:F15"/>
    <mergeCell ref="G15:H15"/>
    <mergeCell ref="I15:J15"/>
    <mergeCell ref="K15:L15"/>
    <mergeCell ref="M15:N15"/>
    <mergeCell ref="E13:F13"/>
    <mergeCell ref="G13:H13"/>
    <mergeCell ref="I13:J13"/>
    <mergeCell ref="K13:L13"/>
    <mergeCell ref="M13:N13"/>
    <mergeCell ref="E14:F14"/>
    <mergeCell ref="G14:H14"/>
    <mergeCell ref="I14:J14"/>
    <mergeCell ref="K14:L14"/>
    <mergeCell ref="M14:N14"/>
    <mergeCell ref="M18:N18"/>
    <mergeCell ref="E19:F19"/>
    <mergeCell ref="G19:H19"/>
    <mergeCell ref="I19:J19"/>
    <mergeCell ref="K19:L19"/>
    <mergeCell ref="M19:N19"/>
    <mergeCell ref="E16:F16"/>
    <mergeCell ref="G16:H16"/>
    <mergeCell ref="I16:J16"/>
    <mergeCell ref="K16:L16"/>
    <mergeCell ref="M16:N16"/>
    <mergeCell ref="E17:F17"/>
    <mergeCell ref="G17:H17"/>
    <mergeCell ref="I17:J17"/>
    <mergeCell ref="K17:L17"/>
    <mergeCell ref="M17:N17"/>
    <mergeCell ref="C21:D21"/>
    <mergeCell ref="E21:F21"/>
    <mergeCell ref="G21:H21"/>
    <mergeCell ref="I21:J21"/>
    <mergeCell ref="K21:L21"/>
    <mergeCell ref="E18:F18"/>
    <mergeCell ref="G18:H18"/>
    <mergeCell ref="I18:J18"/>
    <mergeCell ref="K18:L18"/>
    <mergeCell ref="M21:N21"/>
    <mergeCell ref="E22:F22"/>
    <mergeCell ref="G22:H22"/>
    <mergeCell ref="I22:J22"/>
    <mergeCell ref="K22:L22"/>
    <mergeCell ref="M22:N22"/>
    <mergeCell ref="E20:F20"/>
    <mergeCell ref="G20:H20"/>
    <mergeCell ref="I20:J20"/>
    <mergeCell ref="K20:L20"/>
    <mergeCell ref="M20:N20"/>
    <mergeCell ref="E23:F23"/>
    <mergeCell ref="G23:H23"/>
    <mergeCell ref="I23:J23"/>
    <mergeCell ref="K23:L23"/>
    <mergeCell ref="M23:N23"/>
    <mergeCell ref="E24:F24"/>
    <mergeCell ref="G24:H24"/>
    <mergeCell ref="I24:J24"/>
    <mergeCell ref="K24:L24"/>
    <mergeCell ref="M24:N24"/>
    <mergeCell ref="E27:F27"/>
    <mergeCell ref="G27:H27"/>
    <mergeCell ref="I27:J27"/>
    <mergeCell ref="K27:L27"/>
    <mergeCell ref="M27:N27"/>
    <mergeCell ref="M29:N29"/>
    <mergeCell ref="E25:F25"/>
    <mergeCell ref="G25:H25"/>
    <mergeCell ref="I25:J25"/>
    <mergeCell ref="K25:L25"/>
    <mergeCell ref="M25:N25"/>
    <mergeCell ref="E26:F26"/>
    <mergeCell ref="G26:H26"/>
    <mergeCell ref="I26:J26"/>
    <mergeCell ref="K26:L26"/>
    <mergeCell ref="M26:N26"/>
    <mergeCell ref="C35:D35"/>
    <mergeCell ref="C58:D58"/>
    <mergeCell ref="C30:N30"/>
    <mergeCell ref="C31:D32"/>
    <mergeCell ref="E33:F33"/>
    <mergeCell ref="G33:H33"/>
    <mergeCell ref="I33:J33"/>
    <mergeCell ref="K33:L33"/>
    <mergeCell ref="M33:N33"/>
  </mergeCells>
  <conditionalFormatting sqref="E7:N7 E33:N33">
    <cfRule type="cellIs" dxfId="21"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3">
    <tabColor theme="5"/>
  </sheetPr>
  <dimension ref="A1:T65"/>
  <sheetViews>
    <sheetView zoomScaleNormal="100" workbookViewId="0"/>
  </sheetViews>
  <sheetFormatPr defaultRowHeight="12.75" x14ac:dyDescent="0.2"/>
  <cols>
    <col min="1" max="1" width="1" style="1232" customWidth="1"/>
    <col min="2" max="2" width="2.5703125" style="1232" customWidth="1"/>
    <col min="3" max="3" width="1" style="1232" customWidth="1"/>
    <col min="4" max="4" width="34" style="1232" customWidth="1"/>
    <col min="5" max="5" width="7.42578125" style="1232" customWidth="1"/>
    <col min="6" max="6" width="4.85546875" style="1232" customWidth="1"/>
    <col min="7" max="7" width="7.42578125" style="1232" customWidth="1"/>
    <col min="8" max="8" width="4.85546875" style="1232" customWidth="1"/>
    <col min="9" max="9" width="7.42578125" style="1232" customWidth="1"/>
    <col min="10" max="10" width="4.85546875" style="1232" customWidth="1"/>
    <col min="11" max="11" width="7.42578125" style="1232" customWidth="1"/>
    <col min="12" max="12" width="4.85546875" style="1232" customWidth="1"/>
    <col min="13" max="13" width="7.42578125" style="1232" customWidth="1"/>
    <col min="14" max="14" width="4.85546875" style="1232" customWidth="1"/>
    <col min="15" max="15" width="2.5703125" style="1232" customWidth="1"/>
    <col min="16" max="16" width="1" style="1232" customWidth="1"/>
    <col min="17" max="16384" width="9.140625" style="1232"/>
  </cols>
  <sheetData>
    <row r="1" spans="1:16" ht="13.5" customHeight="1" x14ac:dyDescent="0.2">
      <c r="A1" s="1231"/>
      <c r="B1" s="1281"/>
      <c r="C1" s="1528" t="s">
        <v>319</v>
      </c>
      <c r="D1" s="1528"/>
      <c r="E1" s="1228"/>
      <c r="F1" s="1228"/>
      <c r="G1" s="1228"/>
      <c r="H1" s="1228"/>
      <c r="I1" s="1228"/>
      <c r="J1" s="1228"/>
      <c r="K1" s="1228"/>
      <c r="L1" s="1228"/>
      <c r="M1" s="1282"/>
      <c r="N1" s="1228"/>
      <c r="O1" s="1228"/>
      <c r="P1" s="1231"/>
    </row>
    <row r="2" spans="1:16" ht="9.75" customHeight="1" x14ac:dyDescent="0.2">
      <c r="A2" s="1231"/>
      <c r="B2" s="1283"/>
      <c r="C2" s="1284"/>
      <c r="D2" s="1283"/>
      <c r="E2" s="1285"/>
      <c r="F2" s="1285"/>
      <c r="G2" s="1285"/>
      <c r="H2" s="1285"/>
      <c r="I2" s="1286"/>
      <c r="J2" s="1286"/>
      <c r="K2" s="1286"/>
      <c r="L2" s="1286"/>
      <c r="M2" s="1286"/>
      <c r="N2" s="1286"/>
      <c r="O2" s="1287"/>
      <c r="P2" s="1231"/>
    </row>
    <row r="3" spans="1:16" ht="9" customHeight="1" thickBot="1" x14ac:dyDescent="0.25">
      <c r="A3" s="1231"/>
      <c r="B3" s="1227"/>
      <c r="C3" s="1288"/>
      <c r="D3" s="1227"/>
      <c r="E3" s="1227"/>
      <c r="F3" s="1227"/>
      <c r="G3" s="1227"/>
      <c r="H3" s="1227"/>
      <c r="I3" s="1227"/>
      <c r="J3" s="1227"/>
      <c r="K3" s="1227"/>
      <c r="L3" s="1227"/>
      <c r="M3" s="1503" t="s">
        <v>73</v>
      </c>
      <c r="N3" s="1503"/>
      <c r="O3" s="1233"/>
      <c r="P3" s="1231"/>
    </row>
    <row r="4" spans="1:16" s="1239" customFormat="1" ht="13.5" customHeight="1" thickBot="1" x14ac:dyDescent="0.25">
      <c r="A4" s="1238"/>
      <c r="B4" s="1237"/>
      <c r="C4" s="1508" t="s">
        <v>161</v>
      </c>
      <c r="D4" s="1509"/>
      <c r="E4" s="1509"/>
      <c r="F4" s="1509"/>
      <c r="G4" s="1509"/>
      <c r="H4" s="1509"/>
      <c r="I4" s="1509"/>
      <c r="J4" s="1509"/>
      <c r="K4" s="1509"/>
      <c r="L4" s="1509"/>
      <c r="M4" s="1509"/>
      <c r="N4" s="1510"/>
      <c r="O4" s="1233"/>
      <c r="P4" s="1238"/>
    </row>
    <row r="5" spans="1:16" ht="3.75" customHeight="1" x14ac:dyDescent="0.2">
      <c r="A5" s="1231"/>
      <c r="B5" s="1227"/>
      <c r="C5" s="1529" t="s">
        <v>155</v>
      </c>
      <c r="D5" s="1530"/>
      <c r="E5" s="1227"/>
      <c r="F5" s="1289"/>
      <c r="G5" s="1289"/>
      <c r="H5" s="1289"/>
      <c r="I5" s="1289"/>
      <c r="J5" s="1289"/>
      <c r="K5" s="1227"/>
      <c r="L5" s="1289"/>
      <c r="M5" s="1289"/>
      <c r="N5" s="1289"/>
      <c r="O5" s="1233"/>
      <c r="P5" s="1231"/>
    </row>
    <row r="6" spans="1:16" ht="12.75" customHeight="1" x14ac:dyDescent="0.2">
      <c r="A6" s="1231"/>
      <c r="B6" s="1227"/>
      <c r="C6" s="1530"/>
      <c r="D6" s="1530"/>
      <c r="E6" s="1242">
        <v>2016</v>
      </c>
      <c r="F6" s="1243" t="s">
        <v>34</v>
      </c>
      <c r="G6" s="1242" t="s">
        <v>34</v>
      </c>
      <c r="H6" s="1243" t="s">
        <v>34</v>
      </c>
      <c r="I6" s="1244"/>
      <c r="J6" s="1243">
        <v>2017</v>
      </c>
      <c r="K6" s="1245" t="s">
        <v>34</v>
      </c>
      <c r="L6" s="1246" t="s">
        <v>34</v>
      </c>
      <c r="M6" s="1246" t="s">
        <v>34</v>
      </c>
      <c r="N6" s="1247"/>
      <c r="O6" s="1233"/>
      <c r="P6" s="1231"/>
    </row>
    <row r="7" spans="1:16" x14ac:dyDescent="0.2">
      <c r="A7" s="1231"/>
      <c r="B7" s="1227"/>
      <c r="C7" s="1290"/>
      <c r="D7" s="1290"/>
      <c r="E7" s="1501" t="str">
        <f>+'6populacao1'!E7</f>
        <v>4.º trimestre</v>
      </c>
      <c r="F7" s="1501"/>
      <c r="G7" s="1501" t="str">
        <f>+'6populacao1'!G7</f>
        <v>1.º trimestre</v>
      </c>
      <c r="H7" s="1501"/>
      <c r="I7" s="1501" t="str">
        <f>+'6populacao1'!I7</f>
        <v>2.º trimestre</v>
      </c>
      <c r="J7" s="1501"/>
      <c r="K7" s="1501" t="str">
        <f>+'6populacao1'!K7</f>
        <v>3.º trimestre</v>
      </c>
      <c r="L7" s="1501"/>
      <c r="M7" s="1501" t="str">
        <f>+'6populacao1'!M7</f>
        <v>4.º trimestre</v>
      </c>
      <c r="N7" s="1501"/>
      <c r="O7" s="1291"/>
      <c r="P7" s="1231"/>
    </row>
    <row r="8" spans="1:16" s="1252" customFormat="1" ht="16.5" customHeight="1" x14ac:dyDescent="0.2">
      <c r="A8" s="1251"/>
      <c r="B8" s="1292"/>
      <c r="C8" s="1493" t="s">
        <v>13</v>
      </c>
      <c r="D8" s="1493"/>
      <c r="E8" s="1527">
        <v>4643.6000000000004</v>
      </c>
      <c r="F8" s="1527"/>
      <c r="G8" s="1527">
        <v>4658.1000000000004</v>
      </c>
      <c r="H8" s="1527"/>
      <c r="I8" s="1527">
        <v>4760.3999999999996</v>
      </c>
      <c r="J8" s="1527"/>
      <c r="K8" s="1527">
        <v>4803</v>
      </c>
      <c r="L8" s="1527"/>
      <c r="M8" s="1506">
        <v>4804.8999999999996</v>
      </c>
      <c r="N8" s="1506"/>
      <c r="O8" s="1293"/>
      <c r="P8" s="1251"/>
    </row>
    <row r="9" spans="1:16" ht="12" customHeight="1" x14ac:dyDescent="0.2">
      <c r="A9" s="1231"/>
      <c r="B9" s="1294"/>
      <c r="C9" s="755" t="s">
        <v>72</v>
      </c>
      <c r="D9" s="1240"/>
      <c r="E9" s="1525">
        <v>2377</v>
      </c>
      <c r="F9" s="1525"/>
      <c r="G9" s="1525">
        <v>2389.1</v>
      </c>
      <c r="H9" s="1525"/>
      <c r="I9" s="1525">
        <v>2443.8000000000002</v>
      </c>
      <c r="J9" s="1525"/>
      <c r="K9" s="1525">
        <v>2471.6999999999998</v>
      </c>
      <c r="L9" s="1525"/>
      <c r="M9" s="1526">
        <v>2464.8000000000002</v>
      </c>
      <c r="N9" s="1526"/>
      <c r="O9" s="1291"/>
      <c r="P9" s="1231"/>
    </row>
    <row r="10" spans="1:16" ht="12" customHeight="1" x14ac:dyDescent="0.2">
      <c r="A10" s="1231"/>
      <c r="B10" s="1294"/>
      <c r="C10" s="755" t="s">
        <v>71</v>
      </c>
      <c r="D10" s="1240"/>
      <c r="E10" s="1525">
        <v>2266.6999999999998</v>
      </c>
      <c r="F10" s="1525"/>
      <c r="G10" s="1525">
        <v>2269</v>
      </c>
      <c r="H10" s="1525"/>
      <c r="I10" s="1525">
        <v>2316.6</v>
      </c>
      <c r="J10" s="1525"/>
      <c r="K10" s="1525">
        <v>2331.3000000000002</v>
      </c>
      <c r="L10" s="1525"/>
      <c r="M10" s="1526">
        <v>2340.1999999999998</v>
      </c>
      <c r="N10" s="1526"/>
      <c r="O10" s="1291"/>
      <c r="P10" s="1231"/>
    </row>
    <row r="11" spans="1:16" ht="17.25" customHeight="1" x14ac:dyDescent="0.2">
      <c r="A11" s="1231"/>
      <c r="B11" s="1294"/>
      <c r="C11" s="755" t="s">
        <v>156</v>
      </c>
      <c r="D11" s="1240"/>
      <c r="E11" s="1525">
        <v>265</v>
      </c>
      <c r="F11" s="1525"/>
      <c r="G11" s="1525">
        <v>274</v>
      </c>
      <c r="H11" s="1525"/>
      <c r="I11" s="1525">
        <v>275.39999999999998</v>
      </c>
      <c r="J11" s="1525"/>
      <c r="K11" s="1525">
        <v>291.2</v>
      </c>
      <c r="L11" s="1525"/>
      <c r="M11" s="1526">
        <v>290</v>
      </c>
      <c r="N11" s="1526"/>
      <c r="O11" s="1291"/>
      <c r="P11" s="1231"/>
    </row>
    <row r="12" spans="1:16" ht="12" customHeight="1" x14ac:dyDescent="0.2">
      <c r="A12" s="1231"/>
      <c r="B12" s="1294"/>
      <c r="C12" s="755" t="s">
        <v>157</v>
      </c>
      <c r="D12" s="1240"/>
      <c r="E12" s="1524">
        <v>2230.4</v>
      </c>
      <c r="F12" s="1524"/>
      <c r="G12" s="1524">
        <v>2221.4</v>
      </c>
      <c r="H12" s="1524"/>
      <c r="I12" s="1524">
        <v>2241.9</v>
      </c>
      <c r="J12" s="1524"/>
      <c r="K12" s="1524">
        <v>2248.1</v>
      </c>
      <c r="L12" s="1524"/>
      <c r="M12" s="1504">
        <v>2247.8000000000002</v>
      </c>
      <c r="N12" s="1504"/>
      <c r="O12" s="1291"/>
      <c r="P12" s="1231"/>
    </row>
    <row r="13" spans="1:16" ht="12" customHeight="1" x14ac:dyDescent="0.2">
      <c r="A13" s="1231"/>
      <c r="B13" s="1294"/>
      <c r="C13" s="755" t="s">
        <v>158</v>
      </c>
      <c r="D13" s="1240"/>
      <c r="E13" s="1524">
        <v>2148.1999999999998</v>
      </c>
      <c r="F13" s="1524"/>
      <c r="G13" s="1524">
        <v>2162.6999999999998</v>
      </c>
      <c r="H13" s="1524"/>
      <c r="I13" s="1524">
        <v>2243.1</v>
      </c>
      <c r="J13" s="1524"/>
      <c r="K13" s="1524">
        <v>2263.8000000000002</v>
      </c>
      <c r="L13" s="1524"/>
      <c r="M13" s="1504">
        <v>2267.1</v>
      </c>
      <c r="N13" s="1504"/>
      <c r="O13" s="1291"/>
      <c r="P13" s="1231"/>
    </row>
    <row r="14" spans="1:16" ht="17.25" customHeight="1" x14ac:dyDescent="0.2">
      <c r="A14" s="1231"/>
      <c r="B14" s="1294"/>
      <c r="C14" s="755" t="s">
        <v>377</v>
      </c>
      <c r="D14" s="1240"/>
      <c r="E14" s="1525">
        <v>307.3</v>
      </c>
      <c r="F14" s="1525"/>
      <c r="G14" s="1525">
        <v>301</v>
      </c>
      <c r="H14" s="1525"/>
      <c r="I14" s="1525">
        <v>331.9</v>
      </c>
      <c r="J14" s="1525"/>
      <c r="K14" s="1525">
        <v>304.5</v>
      </c>
      <c r="L14" s="1525"/>
      <c r="M14" s="1526">
        <v>280.39999999999998</v>
      </c>
      <c r="N14" s="1526"/>
      <c r="O14" s="1291"/>
      <c r="P14" s="1231"/>
    </row>
    <row r="15" spans="1:16" ht="12" customHeight="1" x14ac:dyDescent="0.2">
      <c r="A15" s="1231"/>
      <c r="B15" s="1294"/>
      <c r="C15" s="755" t="s">
        <v>162</v>
      </c>
      <c r="D15" s="1240"/>
      <c r="E15" s="1524">
        <v>1159.2</v>
      </c>
      <c r="F15" s="1524"/>
      <c r="G15" s="1524">
        <v>1133.0999999999999</v>
      </c>
      <c r="H15" s="1524"/>
      <c r="I15" s="1524">
        <v>1164.5</v>
      </c>
      <c r="J15" s="1524"/>
      <c r="K15" s="1524">
        <v>1181</v>
      </c>
      <c r="L15" s="1524"/>
      <c r="M15" s="1504">
        <v>1228.5999999999999</v>
      </c>
      <c r="N15" s="1504"/>
      <c r="O15" s="1291"/>
      <c r="P15" s="1231"/>
    </row>
    <row r="16" spans="1:16" ht="12" customHeight="1" x14ac:dyDescent="0.2">
      <c r="A16" s="1231"/>
      <c r="B16" s="1294"/>
      <c r="C16" s="755" t="s">
        <v>163</v>
      </c>
      <c r="D16" s="1240"/>
      <c r="E16" s="1524">
        <v>3177.1</v>
      </c>
      <c r="F16" s="1524"/>
      <c r="G16" s="1524">
        <v>3224</v>
      </c>
      <c r="H16" s="1524"/>
      <c r="I16" s="1524">
        <v>3264</v>
      </c>
      <c r="J16" s="1524"/>
      <c r="K16" s="1524">
        <v>3317.5</v>
      </c>
      <c r="L16" s="1524"/>
      <c r="M16" s="1504">
        <v>3296</v>
      </c>
      <c r="N16" s="1504"/>
      <c r="O16" s="1291"/>
      <c r="P16" s="1231"/>
    </row>
    <row r="17" spans="1:18" s="1298" customFormat="1" ht="17.25" customHeight="1" x14ac:dyDescent="0.2">
      <c r="A17" s="1295"/>
      <c r="B17" s="1296"/>
      <c r="C17" s="755" t="s">
        <v>164</v>
      </c>
      <c r="D17" s="1240"/>
      <c r="E17" s="1524">
        <v>4090.1</v>
      </c>
      <c r="F17" s="1524"/>
      <c r="G17" s="1524">
        <v>4107.5</v>
      </c>
      <c r="H17" s="1524"/>
      <c r="I17" s="1524">
        <v>4205.6000000000004</v>
      </c>
      <c r="J17" s="1524"/>
      <c r="K17" s="1524">
        <v>4295</v>
      </c>
      <c r="L17" s="1524"/>
      <c r="M17" s="1504">
        <v>4273.2</v>
      </c>
      <c r="N17" s="1504"/>
      <c r="O17" s="1297"/>
      <c r="P17" s="1295"/>
    </row>
    <row r="18" spans="1:18" s="1298" customFormat="1" ht="12" customHeight="1" x14ac:dyDescent="0.2">
      <c r="A18" s="1295"/>
      <c r="B18" s="1296"/>
      <c r="C18" s="755" t="s">
        <v>165</v>
      </c>
      <c r="D18" s="1240"/>
      <c r="E18" s="1524">
        <v>553.5</v>
      </c>
      <c r="F18" s="1524"/>
      <c r="G18" s="1524">
        <v>550.70000000000005</v>
      </c>
      <c r="H18" s="1524"/>
      <c r="I18" s="1524">
        <v>554.79999999999995</v>
      </c>
      <c r="J18" s="1524"/>
      <c r="K18" s="1524">
        <v>508</v>
      </c>
      <c r="L18" s="1524"/>
      <c r="M18" s="1504">
        <v>531.70000000000005</v>
      </c>
      <c r="N18" s="1504"/>
      <c r="O18" s="1297"/>
      <c r="P18" s="1295"/>
    </row>
    <row r="19" spans="1:18" ht="17.25" customHeight="1" x14ac:dyDescent="0.2">
      <c r="A19" s="1231"/>
      <c r="B19" s="1294"/>
      <c r="C19" s="755" t="s">
        <v>166</v>
      </c>
      <c r="D19" s="1240"/>
      <c r="E19" s="1524">
        <v>3837.1</v>
      </c>
      <c r="F19" s="1524"/>
      <c r="G19" s="1524">
        <v>3852.8</v>
      </c>
      <c r="H19" s="1524"/>
      <c r="I19" s="1524">
        <v>3931.5</v>
      </c>
      <c r="J19" s="1524"/>
      <c r="K19" s="1524">
        <v>3998.8</v>
      </c>
      <c r="L19" s="1524"/>
      <c r="M19" s="1504">
        <v>4011.7</v>
      </c>
      <c r="N19" s="1504"/>
      <c r="O19" s="1291"/>
      <c r="P19" s="1231"/>
    </row>
    <row r="20" spans="1:18" ht="12" customHeight="1" x14ac:dyDescent="0.2">
      <c r="A20" s="1231"/>
      <c r="B20" s="1294"/>
      <c r="C20" s="1299"/>
      <c r="D20" s="1221" t="s">
        <v>167</v>
      </c>
      <c r="E20" s="1524">
        <v>2987.5</v>
      </c>
      <c r="F20" s="1524"/>
      <c r="G20" s="1524">
        <v>3035.7</v>
      </c>
      <c r="H20" s="1524"/>
      <c r="I20" s="1524">
        <v>3062.5</v>
      </c>
      <c r="J20" s="1524"/>
      <c r="K20" s="1524">
        <v>3099.9</v>
      </c>
      <c r="L20" s="1524"/>
      <c r="M20" s="1504">
        <v>3123</v>
      </c>
      <c r="N20" s="1504"/>
      <c r="O20" s="1291"/>
      <c r="P20" s="1231"/>
    </row>
    <row r="21" spans="1:18" ht="12" customHeight="1" x14ac:dyDescent="0.2">
      <c r="A21" s="1231"/>
      <c r="B21" s="1294"/>
      <c r="C21" s="1299"/>
      <c r="D21" s="1221" t="s">
        <v>168</v>
      </c>
      <c r="E21" s="1524">
        <v>704</v>
      </c>
      <c r="F21" s="1524"/>
      <c r="G21" s="1524">
        <v>681.4</v>
      </c>
      <c r="H21" s="1524"/>
      <c r="I21" s="1524">
        <v>727.9</v>
      </c>
      <c r="J21" s="1524"/>
      <c r="K21" s="1524">
        <v>763</v>
      </c>
      <c r="L21" s="1524"/>
      <c r="M21" s="1504">
        <v>742.4</v>
      </c>
      <c r="N21" s="1504"/>
      <c r="O21" s="1291"/>
      <c r="P21" s="1231"/>
    </row>
    <row r="22" spans="1:18" ht="12" customHeight="1" x14ac:dyDescent="0.2">
      <c r="A22" s="1231"/>
      <c r="B22" s="1294"/>
      <c r="C22" s="1299"/>
      <c r="D22" s="1221" t="s">
        <v>129</v>
      </c>
      <c r="E22" s="1524">
        <v>145.6</v>
      </c>
      <c r="F22" s="1524"/>
      <c r="G22" s="1524">
        <v>135.69999999999999</v>
      </c>
      <c r="H22" s="1524"/>
      <c r="I22" s="1524">
        <v>141.1</v>
      </c>
      <c r="J22" s="1524"/>
      <c r="K22" s="1524">
        <v>135.9</v>
      </c>
      <c r="L22" s="1524"/>
      <c r="M22" s="1504">
        <v>146.30000000000001</v>
      </c>
      <c r="N22" s="1504"/>
      <c r="O22" s="1291"/>
      <c r="P22" s="1231"/>
    </row>
    <row r="23" spans="1:18" ht="12" customHeight="1" x14ac:dyDescent="0.2">
      <c r="A23" s="1231"/>
      <c r="B23" s="1294"/>
      <c r="C23" s="755" t="s">
        <v>169</v>
      </c>
      <c r="D23" s="1240"/>
      <c r="E23" s="1524">
        <v>781.3</v>
      </c>
      <c r="F23" s="1524"/>
      <c r="G23" s="1524">
        <v>782.5</v>
      </c>
      <c r="H23" s="1524"/>
      <c r="I23" s="1524">
        <v>806.2</v>
      </c>
      <c r="J23" s="1524"/>
      <c r="K23" s="1524">
        <v>782.8</v>
      </c>
      <c r="L23" s="1524"/>
      <c r="M23" s="1504">
        <v>772.1</v>
      </c>
      <c r="N23" s="1504"/>
      <c r="O23" s="1291"/>
      <c r="P23" s="1231"/>
    </row>
    <row r="24" spans="1:18" ht="12" customHeight="1" x14ac:dyDescent="0.2">
      <c r="A24" s="1231"/>
      <c r="B24" s="1294"/>
      <c r="C24" s="755" t="s">
        <v>129</v>
      </c>
      <c r="D24" s="1240"/>
      <c r="E24" s="1524">
        <v>25.2</v>
      </c>
      <c r="F24" s="1524"/>
      <c r="G24" s="1524">
        <v>22.8</v>
      </c>
      <c r="H24" s="1524"/>
      <c r="I24" s="1524">
        <v>22.7</v>
      </c>
      <c r="J24" s="1524"/>
      <c r="K24" s="1524">
        <v>21.4</v>
      </c>
      <c r="L24" s="1524"/>
      <c r="M24" s="1504">
        <v>21.1</v>
      </c>
      <c r="N24" s="1504"/>
      <c r="O24" s="1291"/>
      <c r="P24" s="1231"/>
    </row>
    <row r="25" spans="1:18" ht="17.25" customHeight="1" x14ac:dyDescent="0.2">
      <c r="A25" s="1231"/>
      <c r="B25" s="1294"/>
      <c r="C25" s="760" t="s">
        <v>170</v>
      </c>
      <c r="D25" s="760"/>
      <c r="E25" s="1522"/>
      <c r="F25" s="1522"/>
      <c r="G25" s="1522"/>
      <c r="H25" s="1522"/>
      <c r="I25" s="1522"/>
      <c r="J25" s="1522"/>
      <c r="K25" s="1522"/>
      <c r="L25" s="1522"/>
      <c r="M25" s="1523"/>
      <c r="N25" s="1523"/>
      <c r="O25" s="1291"/>
      <c r="P25" s="1231"/>
    </row>
    <row r="26" spans="1:18" s="1266" customFormat="1" ht="14.25" customHeight="1" x14ac:dyDescent="0.2">
      <c r="A26" s="1265"/>
      <c r="B26" s="1519" t="s">
        <v>171</v>
      </c>
      <c r="C26" s="1519"/>
      <c r="D26" s="1519"/>
      <c r="E26" s="1520">
        <v>65.900000000000006</v>
      </c>
      <c r="F26" s="1520"/>
      <c r="G26" s="1520">
        <v>66.3</v>
      </c>
      <c r="H26" s="1520"/>
      <c r="I26" s="1520">
        <v>67.599999999999994</v>
      </c>
      <c r="J26" s="1520"/>
      <c r="K26" s="1520">
        <v>68.5</v>
      </c>
      <c r="L26" s="1520"/>
      <c r="M26" s="1521">
        <v>68.900000000000006</v>
      </c>
      <c r="N26" s="1521"/>
      <c r="O26" s="1300"/>
      <c r="P26" s="1265"/>
      <c r="R26" s="1450"/>
    </row>
    <row r="27" spans="1:18" ht="12" customHeight="1" x14ac:dyDescent="0.2">
      <c r="A27" s="1231"/>
      <c r="B27" s="1294"/>
      <c r="C27" s="758"/>
      <c r="D27" s="1221" t="s">
        <v>72</v>
      </c>
      <c r="E27" s="1516">
        <v>68.8</v>
      </c>
      <c r="F27" s="1516"/>
      <c r="G27" s="1516">
        <v>69.400000000000006</v>
      </c>
      <c r="H27" s="1516"/>
      <c r="I27" s="1516">
        <v>70.8</v>
      </c>
      <c r="J27" s="1516"/>
      <c r="K27" s="1516">
        <v>72</v>
      </c>
      <c r="L27" s="1516"/>
      <c r="M27" s="1502">
        <v>72.2</v>
      </c>
      <c r="N27" s="1502"/>
      <c r="O27" s="1291"/>
      <c r="P27" s="1231"/>
    </row>
    <row r="28" spans="1:18" ht="12" customHeight="1" x14ac:dyDescent="0.2">
      <c r="A28" s="1231"/>
      <c r="B28" s="1294"/>
      <c r="C28" s="758"/>
      <c r="D28" s="1221" t="s">
        <v>71</v>
      </c>
      <c r="E28" s="1516">
        <v>63.2</v>
      </c>
      <c r="F28" s="1516"/>
      <c r="G28" s="1516">
        <v>63.4</v>
      </c>
      <c r="H28" s="1516"/>
      <c r="I28" s="1516">
        <v>64.5</v>
      </c>
      <c r="J28" s="1516"/>
      <c r="K28" s="1516">
        <v>65.3</v>
      </c>
      <c r="L28" s="1516"/>
      <c r="M28" s="1502">
        <v>65.8</v>
      </c>
      <c r="N28" s="1502"/>
      <c r="O28" s="1291"/>
      <c r="P28" s="1231"/>
    </row>
    <row r="29" spans="1:18" s="1266" customFormat="1" ht="14.25" customHeight="1" x14ac:dyDescent="0.2">
      <c r="A29" s="1265"/>
      <c r="B29" s="1519" t="s">
        <v>156</v>
      </c>
      <c r="C29" s="1519"/>
      <c r="D29" s="1519"/>
      <c r="E29" s="1520">
        <v>24.2</v>
      </c>
      <c r="F29" s="1520"/>
      <c r="G29" s="1520">
        <v>25</v>
      </c>
      <c r="H29" s="1520"/>
      <c r="I29" s="1520">
        <v>25.2</v>
      </c>
      <c r="J29" s="1520"/>
      <c r="K29" s="1520">
        <v>26.7</v>
      </c>
      <c r="L29" s="1520"/>
      <c r="M29" s="1521">
        <v>26.6</v>
      </c>
      <c r="N29" s="1521"/>
      <c r="O29" s="1300"/>
      <c r="P29" s="1265"/>
    </row>
    <row r="30" spans="1:18" ht="12" customHeight="1" x14ac:dyDescent="0.2">
      <c r="A30" s="1231"/>
      <c r="B30" s="1294"/>
      <c r="C30" s="758"/>
      <c r="D30" s="1221" t="s">
        <v>72</v>
      </c>
      <c r="E30" s="1516">
        <v>25.8</v>
      </c>
      <c r="F30" s="1516"/>
      <c r="G30" s="1516">
        <v>26.8</v>
      </c>
      <c r="H30" s="1516"/>
      <c r="I30" s="1516">
        <v>26.4</v>
      </c>
      <c r="J30" s="1516"/>
      <c r="K30" s="1516">
        <v>28.6</v>
      </c>
      <c r="L30" s="1516"/>
      <c r="M30" s="1502">
        <v>28.5</v>
      </c>
      <c r="N30" s="1502"/>
      <c r="O30" s="1291"/>
      <c r="P30" s="1231"/>
    </row>
    <row r="31" spans="1:18" ht="12" customHeight="1" x14ac:dyDescent="0.2">
      <c r="A31" s="1231"/>
      <c r="B31" s="1294"/>
      <c r="C31" s="758"/>
      <c r="D31" s="1221" t="s">
        <v>71</v>
      </c>
      <c r="E31" s="1516">
        <v>22.5</v>
      </c>
      <c r="F31" s="1516"/>
      <c r="G31" s="1516">
        <v>23.2</v>
      </c>
      <c r="H31" s="1516"/>
      <c r="I31" s="1516">
        <v>23.9</v>
      </c>
      <c r="J31" s="1516"/>
      <c r="K31" s="1516">
        <v>24.6</v>
      </c>
      <c r="L31" s="1516"/>
      <c r="M31" s="1502">
        <v>24.6</v>
      </c>
      <c r="N31" s="1502"/>
      <c r="O31" s="1291"/>
      <c r="P31" s="1231"/>
    </row>
    <row r="32" spans="1:18" s="1266" customFormat="1" ht="14.25" customHeight="1" x14ac:dyDescent="0.2">
      <c r="A32" s="1265"/>
      <c r="B32" s="1519" t="s">
        <v>172</v>
      </c>
      <c r="C32" s="1519"/>
      <c r="D32" s="1519"/>
      <c r="E32" s="1520">
        <v>52.9</v>
      </c>
      <c r="F32" s="1520"/>
      <c r="G32" s="1520">
        <v>53.9</v>
      </c>
      <c r="H32" s="1520"/>
      <c r="I32" s="1520">
        <v>56.1</v>
      </c>
      <c r="J32" s="1520"/>
      <c r="K32" s="1520">
        <v>57.1</v>
      </c>
      <c r="L32" s="1520"/>
      <c r="M32" s="1521">
        <v>57.8</v>
      </c>
      <c r="N32" s="1521"/>
      <c r="O32" s="1300"/>
      <c r="P32" s="1265"/>
    </row>
    <row r="33" spans="1:20" ht="12" customHeight="1" x14ac:dyDescent="0.2">
      <c r="A33" s="1231"/>
      <c r="B33" s="1294"/>
      <c r="C33" s="758"/>
      <c r="D33" s="1221" t="s">
        <v>72</v>
      </c>
      <c r="E33" s="1516">
        <v>59.3</v>
      </c>
      <c r="F33" s="1516"/>
      <c r="G33" s="1516">
        <v>60.4</v>
      </c>
      <c r="H33" s="1516"/>
      <c r="I33" s="1516">
        <v>62.2</v>
      </c>
      <c r="J33" s="1516"/>
      <c r="K33" s="1516">
        <v>64.099999999999994</v>
      </c>
      <c r="L33" s="1516"/>
      <c r="M33" s="1502">
        <v>65.400000000000006</v>
      </c>
      <c r="N33" s="1502"/>
      <c r="O33" s="1291"/>
      <c r="P33" s="1231"/>
    </row>
    <row r="34" spans="1:20" ht="12" customHeight="1" x14ac:dyDescent="0.2">
      <c r="A34" s="1231"/>
      <c r="B34" s="1294"/>
      <c r="C34" s="758"/>
      <c r="D34" s="1221" t="s">
        <v>71</v>
      </c>
      <c r="E34" s="1516">
        <v>47.2</v>
      </c>
      <c r="F34" s="1516"/>
      <c r="G34" s="1516">
        <v>48.2</v>
      </c>
      <c r="H34" s="1516"/>
      <c r="I34" s="1516">
        <v>50.6</v>
      </c>
      <c r="J34" s="1516"/>
      <c r="K34" s="1516">
        <v>50.9</v>
      </c>
      <c r="L34" s="1516"/>
      <c r="M34" s="1502">
        <v>51.1</v>
      </c>
      <c r="N34" s="1502"/>
      <c r="O34" s="1291"/>
      <c r="P34" s="1231"/>
    </row>
    <row r="35" spans="1:20" ht="17.25" customHeight="1" x14ac:dyDescent="0.2">
      <c r="A35" s="1231"/>
      <c r="B35" s="1294"/>
      <c r="C35" s="1517" t="s">
        <v>173</v>
      </c>
      <c r="D35" s="1517"/>
      <c r="E35" s="1518"/>
      <c r="F35" s="1518"/>
      <c r="G35" s="1518"/>
      <c r="H35" s="1518"/>
      <c r="I35" s="1518"/>
      <c r="J35" s="1518"/>
      <c r="K35" s="1518"/>
      <c r="L35" s="1518"/>
      <c r="M35" s="1515"/>
      <c r="N35" s="1515"/>
      <c r="O35" s="1291"/>
      <c r="P35" s="1231"/>
    </row>
    <row r="36" spans="1:20" ht="12" customHeight="1" x14ac:dyDescent="0.2">
      <c r="A36" s="1231"/>
      <c r="B36" s="1294"/>
      <c r="C36" s="1512" t="s">
        <v>171</v>
      </c>
      <c r="D36" s="1512"/>
      <c r="E36" s="1513">
        <f>+E28-E27</f>
        <v>-5.5999999999999943</v>
      </c>
      <c r="F36" s="1513"/>
      <c r="G36" s="1513">
        <f>+G28-G27</f>
        <v>-6.0000000000000071</v>
      </c>
      <c r="H36" s="1513"/>
      <c r="I36" s="1513">
        <f>+I28-I27</f>
        <v>-6.2999999999999972</v>
      </c>
      <c r="J36" s="1513"/>
      <c r="K36" s="1513">
        <f>+K28-K27</f>
        <v>-6.7000000000000028</v>
      </c>
      <c r="L36" s="1513"/>
      <c r="M36" s="1514">
        <f>+M28-M27</f>
        <v>-6.4000000000000057</v>
      </c>
      <c r="N36" s="1514"/>
      <c r="O36" s="1291"/>
      <c r="P36" s="1231"/>
    </row>
    <row r="37" spans="1:20" ht="12" customHeight="1" x14ac:dyDescent="0.2">
      <c r="A37" s="1231"/>
      <c r="B37" s="1294"/>
      <c r="C37" s="1512" t="s">
        <v>156</v>
      </c>
      <c r="D37" s="1512"/>
      <c r="E37" s="1513">
        <f>+E31-E30</f>
        <v>-3.3000000000000007</v>
      </c>
      <c r="F37" s="1513"/>
      <c r="G37" s="1513">
        <f>+G31-G30</f>
        <v>-3.6000000000000014</v>
      </c>
      <c r="H37" s="1513"/>
      <c r="I37" s="1513">
        <f>+I31-I30</f>
        <v>-2.5</v>
      </c>
      <c r="J37" s="1513"/>
      <c r="K37" s="1513">
        <f>+K31-K30</f>
        <v>-4</v>
      </c>
      <c r="L37" s="1513"/>
      <c r="M37" s="1514">
        <f>+M31-M30</f>
        <v>-3.8999999999999986</v>
      </c>
      <c r="N37" s="1514"/>
      <c r="O37" s="1291"/>
      <c r="P37" s="1231"/>
    </row>
    <row r="38" spans="1:20" ht="12" customHeight="1" x14ac:dyDescent="0.2">
      <c r="A38" s="1231"/>
      <c r="B38" s="1294"/>
      <c r="C38" s="1512" t="s">
        <v>172</v>
      </c>
      <c r="D38" s="1512"/>
      <c r="E38" s="1513">
        <f>+E34-E33</f>
        <v>-12.099999999999994</v>
      </c>
      <c r="F38" s="1513"/>
      <c r="G38" s="1513">
        <f>+G34-G33</f>
        <v>-12.199999999999996</v>
      </c>
      <c r="H38" s="1513"/>
      <c r="I38" s="1513">
        <f>+I34-I33</f>
        <v>-11.600000000000001</v>
      </c>
      <c r="J38" s="1513"/>
      <c r="K38" s="1513">
        <f>+K34-K33</f>
        <v>-13.199999999999996</v>
      </c>
      <c r="L38" s="1513"/>
      <c r="M38" s="1514">
        <f>+M34-M33</f>
        <v>-14.300000000000004</v>
      </c>
      <c r="N38" s="1514"/>
      <c r="O38" s="1291"/>
      <c r="P38" s="1231"/>
    </row>
    <row r="39" spans="1:20" ht="12.75" customHeight="1" thickBot="1" x14ac:dyDescent="0.25">
      <c r="A39" s="1231"/>
      <c r="B39" s="1294"/>
      <c r="C39" s="1221"/>
      <c r="D39" s="1221"/>
      <c r="E39" s="1301"/>
      <c r="F39" s="1301"/>
      <c r="G39" s="1301"/>
      <c r="H39" s="1301"/>
      <c r="I39" s="1301"/>
      <c r="J39" s="1301"/>
      <c r="K39" s="1301"/>
      <c r="L39" s="1301"/>
      <c r="M39" s="1302"/>
      <c r="N39" s="1302"/>
      <c r="O39" s="1291"/>
      <c r="P39" s="1231"/>
    </row>
    <row r="40" spans="1:20" s="1298" customFormat="1" ht="13.5" customHeight="1" thickBot="1" x14ac:dyDescent="0.25">
      <c r="A40" s="1295"/>
      <c r="B40" s="1240"/>
      <c r="C40" s="1508" t="s">
        <v>511</v>
      </c>
      <c r="D40" s="1509"/>
      <c r="E40" s="1509"/>
      <c r="F40" s="1509"/>
      <c r="G40" s="1509"/>
      <c r="H40" s="1509"/>
      <c r="I40" s="1509"/>
      <c r="J40" s="1509"/>
      <c r="K40" s="1509"/>
      <c r="L40" s="1509"/>
      <c r="M40" s="1509"/>
      <c r="N40" s="1510"/>
      <c r="O40" s="1297"/>
      <c r="P40" s="1295"/>
    </row>
    <row r="41" spans="1:20" s="1298" customFormat="1" ht="3.75" customHeight="1" x14ac:dyDescent="0.2">
      <c r="A41" s="1295"/>
      <c r="B41" s="1240"/>
      <c r="C41" s="1498" t="s">
        <v>159</v>
      </c>
      <c r="D41" s="1499"/>
      <c r="E41" s="1237"/>
      <c r="F41" s="1237"/>
      <c r="G41" s="1237"/>
      <c r="H41" s="1237"/>
      <c r="I41" s="1237"/>
      <c r="J41" s="1237"/>
      <c r="K41" s="1237"/>
      <c r="L41" s="1237"/>
      <c r="M41" s="1237"/>
      <c r="N41" s="1237"/>
      <c r="O41" s="1297"/>
      <c r="P41" s="1295"/>
    </row>
    <row r="42" spans="1:20" s="1298" customFormat="1" ht="12.75" customHeight="1" x14ac:dyDescent="0.2">
      <c r="A42" s="1295"/>
      <c r="B42" s="1240"/>
      <c r="C42" s="1499"/>
      <c r="D42" s="1499"/>
      <c r="E42" s="1242">
        <v>2016</v>
      </c>
      <c r="F42" s="1243" t="s">
        <v>34</v>
      </c>
      <c r="G42" s="1242" t="s">
        <v>34</v>
      </c>
      <c r="H42" s="1243" t="s">
        <v>34</v>
      </c>
      <c r="I42" s="1244"/>
      <c r="J42" s="1243">
        <v>2017</v>
      </c>
      <c r="K42" s="1245" t="s">
        <v>34</v>
      </c>
      <c r="L42" s="1246" t="s">
        <v>34</v>
      </c>
      <c r="M42" s="1246" t="s">
        <v>34</v>
      </c>
      <c r="N42" s="1247"/>
      <c r="O42" s="1297"/>
      <c r="P42" s="1295"/>
    </row>
    <row r="43" spans="1:20" s="1298" customFormat="1" ht="12.75" customHeight="1" x14ac:dyDescent="0.2">
      <c r="A43" s="1295"/>
      <c r="B43" s="1240"/>
      <c r="C43" s="1248"/>
      <c r="D43" s="1248"/>
      <c r="E43" s="1501" t="str">
        <f>+E7</f>
        <v>4.º trimestre</v>
      </c>
      <c r="F43" s="1501"/>
      <c r="G43" s="1501" t="str">
        <f>+G7</f>
        <v>1.º trimestre</v>
      </c>
      <c r="H43" s="1501"/>
      <c r="I43" s="1501" t="str">
        <f>+I7</f>
        <v>2.º trimestre</v>
      </c>
      <c r="J43" s="1501"/>
      <c r="K43" s="1501" t="str">
        <f>+K7</f>
        <v>3.º trimestre</v>
      </c>
      <c r="L43" s="1501"/>
      <c r="M43" s="1501" t="str">
        <f>+M7</f>
        <v>4.º trimestre</v>
      </c>
      <c r="N43" s="1501"/>
      <c r="O43" s="1297"/>
      <c r="P43" s="1295"/>
    </row>
    <row r="44" spans="1:20" s="1298" customFormat="1" ht="12.75" customHeight="1" x14ac:dyDescent="0.2">
      <c r="A44" s="1295"/>
      <c r="B44" s="1240"/>
      <c r="C44" s="1248"/>
      <c r="D44" s="1248"/>
      <c r="E44" s="766" t="s">
        <v>160</v>
      </c>
      <c r="F44" s="766" t="s">
        <v>106</v>
      </c>
      <c r="G44" s="766" t="s">
        <v>160</v>
      </c>
      <c r="H44" s="766" t="s">
        <v>106</v>
      </c>
      <c r="I44" s="767" t="s">
        <v>160</v>
      </c>
      <c r="J44" s="767" t="s">
        <v>106</v>
      </c>
      <c r="K44" s="767" t="s">
        <v>160</v>
      </c>
      <c r="L44" s="767" t="s">
        <v>106</v>
      </c>
      <c r="M44" s="767" t="s">
        <v>160</v>
      </c>
      <c r="N44" s="767" t="s">
        <v>106</v>
      </c>
      <c r="O44" s="1297"/>
      <c r="P44" s="1295"/>
    </row>
    <row r="45" spans="1:20" s="1298" customFormat="1" ht="15" customHeight="1" x14ac:dyDescent="0.2">
      <c r="A45" s="1295"/>
      <c r="B45" s="1303"/>
      <c r="C45" s="1493" t="s">
        <v>13</v>
      </c>
      <c r="D45" s="1493"/>
      <c r="E45" s="1269">
        <v>4643.6000000000004</v>
      </c>
      <c r="F45" s="1304">
        <f>+E45/E45*100</f>
        <v>100</v>
      </c>
      <c r="G45" s="1269">
        <v>4658.1000000000004</v>
      </c>
      <c r="H45" s="1304">
        <f>+G45/G45*100</f>
        <v>100</v>
      </c>
      <c r="I45" s="1269">
        <v>4760.3999999999996</v>
      </c>
      <c r="J45" s="1304">
        <f>+I45/I45*100</f>
        <v>100</v>
      </c>
      <c r="K45" s="1269">
        <v>4803</v>
      </c>
      <c r="L45" s="1304">
        <f>+K45/K45*100</f>
        <v>100</v>
      </c>
      <c r="M45" s="1270">
        <v>4804.8999999999996</v>
      </c>
      <c r="N45" s="1305">
        <f>+M45/M45*100</f>
        <v>100</v>
      </c>
      <c r="O45" s="1297"/>
      <c r="P45" s="1295"/>
      <c r="S45" s="1448"/>
      <c r="T45" s="1449"/>
    </row>
    <row r="46" spans="1:20" s="1298" customFormat="1" ht="12.75" customHeight="1" x14ac:dyDescent="0.2">
      <c r="A46" s="1295"/>
      <c r="B46" s="1240"/>
      <c r="C46" s="759"/>
      <c r="D46" s="1221" t="s">
        <v>72</v>
      </c>
      <c r="E46" s="1272">
        <v>2377</v>
      </c>
      <c r="F46" s="1306">
        <f>+E46/E45*100</f>
        <v>51.188732879662325</v>
      </c>
      <c r="G46" s="1272">
        <v>2389.1</v>
      </c>
      <c r="H46" s="1306">
        <f>+G46/G45*100</f>
        <v>51.289152229449776</v>
      </c>
      <c r="I46" s="1272">
        <v>2443.8000000000002</v>
      </c>
      <c r="J46" s="1306">
        <f>+I46/I45*100</f>
        <v>51.336022183009845</v>
      </c>
      <c r="K46" s="1272">
        <v>2471.6999999999998</v>
      </c>
      <c r="L46" s="1306">
        <f>+K46/K45*100</f>
        <v>51.461586508432219</v>
      </c>
      <c r="M46" s="1273">
        <v>2464.8000000000002</v>
      </c>
      <c r="N46" s="1307">
        <f>+M46/M45*100</f>
        <v>51.297633665633001</v>
      </c>
      <c r="O46" s="1297"/>
      <c r="P46" s="1295"/>
    </row>
    <row r="47" spans="1:20" s="1298" customFormat="1" ht="12.75" customHeight="1" x14ac:dyDescent="0.2">
      <c r="A47" s="1295"/>
      <c r="B47" s="1240"/>
      <c r="C47" s="759"/>
      <c r="D47" s="1221" t="s">
        <v>71</v>
      </c>
      <c r="E47" s="1272">
        <v>2266.6999999999998</v>
      </c>
      <c r="F47" s="1306">
        <f>+E47/E45*100</f>
        <v>48.81342062193125</v>
      </c>
      <c r="G47" s="1272">
        <v>2269</v>
      </c>
      <c r="H47" s="1306">
        <f>+G47/G45*100</f>
        <v>48.710847770550217</v>
      </c>
      <c r="I47" s="1272">
        <v>2316.6</v>
      </c>
      <c r="J47" s="1306">
        <f>+I47/I45*100</f>
        <v>48.663977816990176</v>
      </c>
      <c r="K47" s="1272">
        <v>2331.3000000000002</v>
      </c>
      <c r="L47" s="1306">
        <f>+K47/K45*100</f>
        <v>48.538413491567773</v>
      </c>
      <c r="M47" s="1273">
        <v>2340.1999999999998</v>
      </c>
      <c r="N47" s="1307">
        <f>+M47/M45*100</f>
        <v>48.70444754313305</v>
      </c>
      <c r="O47" s="1297"/>
      <c r="P47" s="1295"/>
    </row>
    <row r="48" spans="1:20" s="1298" customFormat="1" ht="14.25" customHeight="1" x14ac:dyDescent="0.2">
      <c r="A48" s="1295"/>
      <c r="B48" s="1240"/>
      <c r="C48" s="755" t="s">
        <v>156</v>
      </c>
      <c r="D48" s="761"/>
      <c r="E48" s="1274">
        <v>265</v>
      </c>
      <c r="F48" s="1308">
        <f>+E48/E$45*100</f>
        <v>5.7067792230166248</v>
      </c>
      <c r="G48" s="1274">
        <v>274</v>
      </c>
      <c r="H48" s="1308">
        <f>+G48/G$45*100</f>
        <v>5.8822266589381931</v>
      </c>
      <c r="I48" s="1274">
        <v>275.39999999999998</v>
      </c>
      <c r="J48" s="1308">
        <f>+I48/I$45*100</f>
        <v>5.7852281320897401</v>
      </c>
      <c r="K48" s="1274">
        <v>291.2</v>
      </c>
      <c r="L48" s="1308">
        <f>+K48/K$45*100</f>
        <v>6.0628773683114714</v>
      </c>
      <c r="M48" s="1275">
        <v>290</v>
      </c>
      <c r="N48" s="1309">
        <f>+M48/M$45*100</f>
        <v>6.0355054215488364</v>
      </c>
      <c r="O48" s="1297"/>
      <c r="P48" s="1295"/>
    </row>
    <row r="49" spans="1:16" s="1298" customFormat="1" ht="12.75" customHeight="1" x14ac:dyDescent="0.2">
      <c r="A49" s="1295"/>
      <c r="B49" s="1240"/>
      <c r="C49" s="758"/>
      <c r="D49" s="1310" t="s">
        <v>72</v>
      </c>
      <c r="E49" s="1272">
        <v>143.9</v>
      </c>
      <c r="F49" s="1306">
        <f>+E49/E48*100</f>
        <v>54.301886792452834</v>
      </c>
      <c r="G49" s="1272">
        <v>149</v>
      </c>
      <c r="H49" s="1306">
        <f>+G49/G48*100</f>
        <v>54.379562043795616</v>
      </c>
      <c r="I49" s="1272">
        <v>146.9</v>
      </c>
      <c r="J49" s="1306">
        <f>+I49/I48*100</f>
        <v>53.340595497458253</v>
      </c>
      <c r="K49" s="1272">
        <v>159</v>
      </c>
      <c r="L49" s="1306">
        <f>+K49/K48*100</f>
        <v>54.601648351648358</v>
      </c>
      <c r="M49" s="1273">
        <v>158.19999999999999</v>
      </c>
      <c r="N49" s="1307">
        <f>+M49/M48*100</f>
        <v>54.551724137931032</v>
      </c>
      <c r="O49" s="1297"/>
      <c r="P49" s="1295"/>
    </row>
    <row r="50" spans="1:16" s="1298" customFormat="1" ht="12.75" customHeight="1" x14ac:dyDescent="0.2">
      <c r="A50" s="1295"/>
      <c r="B50" s="1240"/>
      <c r="C50" s="758"/>
      <c r="D50" s="1310" t="s">
        <v>71</v>
      </c>
      <c r="E50" s="1272">
        <v>121.1</v>
      </c>
      <c r="F50" s="1306">
        <f>+E50/E48*100</f>
        <v>45.698113207547166</v>
      </c>
      <c r="G50" s="1272">
        <v>125</v>
      </c>
      <c r="H50" s="1306">
        <f>+G50/G48*100</f>
        <v>45.620437956204377</v>
      </c>
      <c r="I50" s="1272">
        <v>128.5</v>
      </c>
      <c r="J50" s="1306">
        <f>+I50/I48*100</f>
        <v>46.659404502541761</v>
      </c>
      <c r="K50" s="1272">
        <v>132.19999999999999</v>
      </c>
      <c r="L50" s="1306">
        <f>+K50/K48*100</f>
        <v>45.39835164835165</v>
      </c>
      <c r="M50" s="1273">
        <v>131.80000000000001</v>
      </c>
      <c r="N50" s="1307">
        <f>+M50/M48*100</f>
        <v>45.448275862068968</v>
      </c>
      <c r="O50" s="1297"/>
      <c r="P50" s="1295"/>
    </row>
    <row r="51" spans="1:16" s="1298" customFormat="1" ht="14.25" customHeight="1" x14ac:dyDescent="0.2">
      <c r="A51" s="1295"/>
      <c r="B51" s="1240"/>
      <c r="C51" s="755" t="s">
        <v>508</v>
      </c>
      <c r="D51" s="761"/>
      <c r="E51" s="1274">
        <v>919.8</v>
      </c>
      <c r="F51" s="1308">
        <f>+E51/E$45*100</f>
        <v>19.807907657851665</v>
      </c>
      <c r="G51" s="1274">
        <v>919.2</v>
      </c>
      <c r="H51" s="1308">
        <f>+G51/G$45*100</f>
        <v>19.733367682102141</v>
      </c>
      <c r="I51" s="1274">
        <v>935.6</v>
      </c>
      <c r="J51" s="1308">
        <f>+I51/I$45*100</f>
        <v>19.653810604150916</v>
      </c>
      <c r="K51" s="1274">
        <v>937.3</v>
      </c>
      <c r="L51" s="1308">
        <f>+K51/K$45*100</f>
        <v>19.51488652925255</v>
      </c>
      <c r="M51" s="1275">
        <v>939.8</v>
      </c>
      <c r="N51" s="1309">
        <f>+M51/M$45*100</f>
        <v>19.559199983350332</v>
      </c>
      <c r="O51" s="1311"/>
      <c r="P51" s="1295"/>
    </row>
    <row r="52" spans="1:16" s="1298" customFormat="1" ht="12.75" customHeight="1" x14ac:dyDescent="0.2">
      <c r="A52" s="1295"/>
      <c r="B52" s="1240"/>
      <c r="C52" s="758"/>
      <c r="D52" s="1310" t="s">
        <v>72</v>
      </c>
      <c r="E52" s="1272">
        <v>456.4</v>
      </c>
      <c r="F52" s="1306">
        <f>+E52/E51*100</f>
        <v>49.61948249619482</v>
      </c>
      <c r="G52" s="1272">
        <v>455.5</v>
      </c>
      <c r="H52" s="1306">
        <f>+G52/G51*100</f>
        <v>49.553959965187119</v>
      </c>
      <c r="I52" s="1272">
        <v>472.4</v>
      </c>
      <c r="J52" s="1306">
        <f>+I52/I51*100</f>
        <v>50.491663103890552</v>
      </c>
      <c r="K52" s="1272">
        <v>469.7</v>
      </c>
      <c r="L52" s="1306">
        <f>+K52/K51*100</f>
        <v>50.112023898431666</v>
      </c>
      <c r="M52" s="1273">
        <v>463.3</v>
      </c>
      <c r="N52" s="1307">
        <f>+M52/M51*100</f>
        <v>49.297722919770166</v>
      </c>
      <c r="O52" s="1297"/>
      <c r="P52" s="1295"/>
    </row>
    <row r="53" spans="1:16" s="1298" customFormat="1" ht="12.75" customHeight="1" x14ac:dyDescent="0.2">
      <c r="A53" s="1295"/>
      <c r="B53" s="1240"/>
      <c r="C53" s="758"/>
      <c r="D53" s="1310" t="s">
        <v>71</v>
      </c>
      <c r="E53" s="1272">
        <v>463.4</v>
      </c>
      <c r="F53" s="1306">
        <f>+E53/E51*100</f>
        <v>50.38051750380518</v>
      </c>
      <c r="G53" s="1272">
        <v>463.7</v>
      </c>
      <c r="H53" s="1306">
        <f>+G53/G51*100</f>
        <v>50.446040034812881</v>
      </c>
      <c r="I53" s="1272">
        <v>463.3</v>
      </c>
      <c r="J53" s="1306">
        <f>+I53/I51*100</f>
        <v>49.519025224454893</v>
      </c>
      <c r="K53" s="1272">
        <v>467.6</v>
      </c>
      <c r="L53" s="1306">
        <f>+K53/K51*100</f>
        <v>49.887976101568334</v>
      </c>
      <c r="M53" s="1273">
        <v>476.4</v>
      </c>
      <c r="N53" s="1307">
        <f>+M53/M51*100</f>
        <v>50.691636518408167</v>
      </c>
      <c r="O53" s="1297"/>
      <c r="P53" s="1295"/>
    </row>
    <row r="54" spans="1:16" s="1298" customFormat="1" ht="14.25" customHeight="1" x14ac:dyDescent="0.2">
      <c r="A54" s="1295"/>
      <c r="B54" s="1240"/>
      <c r="C54" s="755" t="s">
        <v>509</v>
      </c>
      <c r="D54" s="761"/>
      <c r="E54" s="1274">
        <v>1310.5999999999999</v>
      </c>
      <c r="F54" s="1308">
        <f>+E54/E$45*100</f>
        <v>28.223791885605991</v>
      </c>
      <c r="G54" s="1274">
        <v>1302.2</v>
      </c>
      <c r="H54" s="1308">
        <f>+G54/G$45*100</f>
        <v>27.955604216311368</v>
      </c>
      <c r="I54" s="1274">
        <v>1306.3</v>
      </c>
      <c r="J54" s="1308">
        <f>+I54/I$45*100</f>
        <v>27.440971346945638</v>
      </c>
      <c r="K54" s="1274">
        <v>1310.8</v>
      </c>
      <c r="L54" s="1308">
        <f>+K54/K$45*100</f>
        <v>27.291276285654796</v>
      </c>
      <c r="M54" s="1275">
        <v>1308.0999999999999</v>
      </c>
      <c r="N54" s="1309">
        <f>+M54/M$45*100</f>
        <v>27.224291868717348</v>
      </c>
      <c r="O54" s="1297"/>
      <c r="P54" s="1295"/>
    </row>
    <row r="55" spans="1:16" s="1298" customFormat="1" ht="12.75" customHeight="1" x14ac:dyDescent="0.2">
      <c r="A55" s="1295"/>
      <c r="B55" s="1240"/>
      <c r="C55" s="758"/>
      <c r="D55" s="1310" t="s">
        <v>72</v>
      </c>
      <c r="E55" s="1272">
        <v>645</v>
      </c>
      <c r="F55" s="1306">
        <f>+E55/E54*100</f>
        <v>49.214100412025033</v>
      </c>
      <c r="G55" s="1272">
        <v>644.6</v>
      </c>
      <c r="H55" s="1306">
        <f>+G55/G54*100</f>
        <v>49.500844724312707</v>
      </c>
      <c r="I55" s="1272">
        <v>644.9</v>
      </c>
      <c r="J55" s="1306">
        <f>+I55/I54*100</f>
        <v>49.368445226976959</v>
      </c>
      <c r="K55" s="1272">
        <v>653.70000000000005</v>
      </c>
      <c r="L55" s="1306">
        <f>+K55/K54*100</f>
        <v>49.870308208727501</v>
      </c>
      <c r="M55" s="1273">
        <v>648.79999999999995</v>
      </c>
      <c r="N55" s="1307">
        <f>+M55/M54*100</f>
        <v>49.598654537114903</v>
      </c>
      <c r="O55" s="1297"/>
      <c r="P55" s="1295"/>
    </row>
    <row r="56" spans="1:16" s="1298" customFormat="1" ht="12.75" customHeight="1" x14ac:dyDescent="0.2">
      <c r="A56" s="1295"/>
      <c r="B56" s="1240"/>
      <c r="C56" s="758"/>
      <c r="D56" s="1310" t="s">
        <v>71</v>
      </c>
      <c r="E56" s="1272">
        <v>665.6</v>
      </c>
      <c r="F56" s="1306">
        <f>+E56/E54*100</f>
        <v>50.785899587974981</v>
      </c>
      <c r="G56" s="1272">
        <v>657.5</v>
      </c>
      <c r="H56" s="1306">
        <f>+G56/G54*100</f>
        <v>50.491475963753651</v>
      </c>
      <c r="I56" s="1272">
        <v>661.4</v>
      </c>
      <c r="J56" s="1306">
        <f>+I56/I54*100</f>
        <v>50.631554773023048</v>
      </c>
      <c r="K56" s="1272">
        <v>657.1</v>
      </c>
      <c r="L56" s="1306">
        <f>+K56/K54*100</f>
        <v>50.129691791272514</v>
      </c>
      <c r="M56" s="1273">
        <v>659.3</v>
      </c>
      <c r="N56" s="1307">
        <f>+M56/M54*100</f>
        <v>50.401345462885104</v>
      </c>
      <c r="O56" s="1297"/>
      <c r="P56" s="1295"/>
    </row>
    <row r="57" spans="1:16" s="1298" customFormat="1" ht="14.25" customHeight="1" x14ac:dyDescent="0.2">
      <c r="A57" s="1295"/>
      <c r="B57" s="1240"/>
      <c r="C57" s="755" t="s">
        <v>510</v>
      </c>
      <c r="D57" s="761"/>
      <c r="E57" s="1274">
        <v>1905.1</v>
      </c>
      <c r="F57" s="1308">
        <f>+E57/E$45*100</f>
        <v>41.02635885950555</v>
      </c>
      <c r="G57" s="1274">
        <v>1931.5</v>
      </c>
      <c r="H57" s="1308">
        <f>+G57/G$45*100</f>
        <v>41.46540434941285</v>
      </c>
      <c r="I57" s="1274">
        <v>1985.4</v>
      </c>
      <c r="J57" s="1308">
        <f>+I57/I$45*100</f>
        <v>41.706579279052185</v>
      </c>
      <c r="K57" s="1274">
        <v>2019.2</v>
      </c>
      <c r="L57" s="1308">
        <f>+K57/K$45*100</f>
        <v>42.040391422027902</v>
      </c>
      <c r="M57" s="1275">
        <v>2035.8</v>
      </c>
      <c r="N57" s="1309">
        <f>+M57/M$45*100</f>
        <v>42.369248059272827</v>
      </c>
      <c r="O57" s="1297"/>
      <c r="P57" s="1295"/>
    </row>
    <row r="58" spans="1:16" s="1298" customFormat="1" ht="12.75" customHeight="1" x14ac:dyDescent="0.2">
      <c r="A58" s="1295"/>
      <c r="B58" s="1240"/>
      <c r="C58" s="758"/>
      <c r="D58" s="1310" t="s">
        <v>72</v>
      </c>
      <c r="E58" s="1272">
        <v>973.7</v>
      </c>
      <c r="F58" s="1306">
        <f>+E58/E57*100</f>
        <v>51.110177943415046</v>
      </c>
      <c r="G58" s="1272">
        <v>988.5</v>
      </c>
      <c r="H58" s="1306">
        <f>+G58/G57*100</f>
        <v>51.177841056173953</v>
      </c>
      <c r="I58" s="1272">
        <v>1015.1</v>
      </c>
      <c r="J58" s="1306">
        <f>+I58/I57*100</f>
        <v>51.128236123703033</v>
      </c>
      <c r="K58" s="1272">
        <v>1029.7</v>
      </c>
      <c r="L58" s="1306">
        <f>+K58/K57*100</f>
        <v>50.995443740095091</v>
      </c>
      <c r="M58" s="1273">
        <v>1044.5999999999999</v>
      </c>
      <c r="N58" s="1307">
        <f>+M58/M57*100</f>
        <v>51.311523725316817</v>
      </c>
      <c r="O58" s="1297"/>
      <c r="P58" s="1295"/>
    </row>
    <row r="59" spans="1:16" s="1298" customFormat="1" ht="12.75" customHeight="1" x14ac:dyDescent="0.2">
      <c r="A59" s="1295"/>
      <c r="B59" s="1240"/>
      <c r="C59" s="758"/>
      <c r="D59" s="1310" t="s">
        <v>71</v>
      </c>
      <c r="E59" s="1272">
        <v>931.4</v>
      </c>
      <c r="F59" s="1306">
        <f>+E59/E57*100</f>
        <v>48.889822056584961</v>
      </c>
      <c r="G59" s="1272">
        <v>943</v>
      </c>
      <c r="H59" s="1306">
        <f>+G59/G57*100</f>
        <v>48.822158943826047</v>
      </c>
      <c r="I59" s="1272">
        <v>970.3</v>
      </c>
      <c r="J59" s="1306">
        <f>+I59/I57*100</f>
        <v>48.871763876296967</v>
      </c>
      <c r="K59" s="1272">
        <v>989.5</v>
      </c>
      <c r="L59" s="1306">
        <f>+K59/K57*100</f>
        <v>49.004556259904916</v>
      </c>
      <c r="M59" s="1273">
        <v>991.2</v>
      </c>
      <c r="N59" s="1307">
        <f>+M59/M57*100</f>
        <v>48.688476274683175</v>
      </c>
      <c r="O59" s="1297"/>
      <c r="P59" s="1295"/>
    </row>
    <row r="60" spans="1:16" s="1298" customFormat="1" ht="14.25" customHeight="1" x14ac:dyDescent="0.2">
      <c r="A60" s="1295"/>
      <c r="B60" s="1240"/>
      <c r="C60" s="755" t="s">
        <v>512</v>
      </c>
      <c r="D60" s="761"/>
      <c r="E60" s="1274">
        <v>243.1</v>
      </c>
      <c r="F60" s="1308">
        <f>+E60/E$45*100</f>
        <v>5.2351623740201561</v>
      </c>
      <c r="G60" s="1274">
        <v>231.2</v>
      </c>
      <c r="H60" s="1308">
        <f>+G60/G$45*100</f>
        <v>4.9633970932354385</v>
      </c>
      <c r="I60" s="1274">
        <v>257.60000000000002</v>
      </c>
      <c r="J60" s="1308">
        <f>+I60/I$45*100</f>
        <v>5.4113099739517692</v>
      </c>
      <c r="K60" s="1274">
        <v>244.6</v>
      </c>
      <c r="L60" s="1308">
        <f>+K60/K$45*100</f>
        <v>5.0926504268165731</v>
      </c>
      <c r="M60" s="1275">
        <v>231.3</v>
      </c>
      <c r="N60" s="1309">
        <f>+M60/M$45*100</f>
        <v>4.8138358758767099</v>
      </c>
      <c r="O60" s="1297"/>
      <c r="P60" s="1295"/>
    </row>
    <row r="61" spans="1:16" s="1298" customFormat="1" ht="12.75" customHeight="1" x14ac:dyDescent="0.2">
      <c r="A61" s="1295"/>
      <c r="B61" s="1240"/>
      <c r="C61" s="758"/>
      <c r="D61" s="1310" t="s">
        <v>72</v>
      </c>
      <c r="E61" s="1272">
        <v>157.9</v>
      </c>
      <c r="F61" s="1306">
        <f>+E61/E60*100</f>
        <v>64.952694364459077</v>
      </c>
      <c r="G61" s="1272">
        <v>151.4</v>
      </c>
      <c r="H61" s="1306">
        <f>+G61/G60*100</f>
        <v>65.484429065743953</v>
      </c>
      <c r="I61" s="1272">
        <v>164.5</v>
      </c>
      <c r="J61" s="1306">
        <f>+I61/I60*100</f>
        <v>63.8586956521739</v>
      </c>
      <c r="K61" s="1272">
        <v>159.69999999999999</v>
      </c>
      <c r="L61" s="1306">
        <f>+K61/K60*100</f>
        <v>65.290269828291088</v>
      </c>
      <c r="M61" s="1273">
        <v>149.80000000000001</v>
      </c>
      <c r="N61" s="1307">
        <f>+M61/M60*100</f>
        <v>64.764375270211843</v>
      </c>
      <c r="O61" s="1297"/>
      <c r="P61" s="1295"/>
    </row>
    <row r="62" spans="1:16" s="1298" customFormat="1" ht="12.75" customHeight="1" x14ac:dyDescent="0.2">
      <c r="A62" s="1295"/>
      <c r="B62" s="1240"/>
      <c r="C62" s="758"/>
      <c r="D62" s="1310" t="s">
        <v>71</v>
      </c>
      <c r="E62" s="1272">
        <v>85.2</v>
      </c>
      <c r="F62" s="1306">
        <f>+E62/E60*100</f>
        <v>35.04730563554093</v>
      </c>
      <c r="G62" s="1272">
        <v>79.8</v>
      </c>
      <c r="H62" s="1306">
        <f>+G62/G60*100</f>
        <v>34.515570934256054</v>
      </c>
      <c r="I62" s="1272">
        <v>93.2</v>
      </c>
      <c r="J62" s="1306">
        <f>+I62/I60*100</f>
        <v>36.180124223602483</v>
      </c>
      <c r="K62" s="1272">
        <v>84.9</v>
      </c>
      <c r="L62" s="1306">
        <f>+K62/K60*100</f>
        <v>34.709730171708912</v>
      </c>
      <c r="M62" s="1273">
        <v>81.5</v>
      </c>
      <c r="N62" s="1307">
        <f>+M62/M60*100</f>
        <v>35.23562472978815</v>
      </c>
      <c r="O62" s="1297"/>
      <c r="P62" s="1295"/>
    </row>
    <row r="63" spans="1:16" s="835" customFormat="1" ht="13.5" customHeight="1" x14ac:dyDescent="0.2">
      <c r="A63" s="852"/>
      <c r="B63" s="852"/>
      <c r="C63" s="853" t="s">
        <v>554</v>
      </c>
      <c r="D63" s="854"/>
      <c r="E63" s="855"/>
      <c r="F63" s="1276"/>
      <c r="G63" s="855"/>
      <c r="H63" s="1276"/>
      <c r="I63" s="855"/>
      <c r="J63" s="1276"/>
      <c r="K63" s="855"/>
      <c r="L63" s="1276"/>
      <c r="M63" s="855"/>
      <c r="N63" s="1276"/>
      <c r="O63" s="1297"/>
      <c r="P63" s="847"/>
    </row>
    <row r="64" spans="1:16" ht="13.5" customHeight="1" x14ac:dyDescent="0.2">
      <c r="A64" s="1231"/>
      <c r="B64" s="1227"/>
      <c r="C64" s="1278" t="s">
        <v>398</v>
      </c>
      <c r="D64" s="1312"/>
      <c r="E64" s="1313" t="s">
        <v>88</v>
      </c>
      <c r="F64" s="940"/>
      <c r="G64" s="1280"/>
      <c r="H64" s="1280"/>
      <c r="I64" s="1301"/>
      <c r="J64" s="1314"/>
      <c r="K64" s="1315"/>
      <c r="L64" s="1301"/>
      <c r="M64" s="1316"/>
      <c r="N64" s="1316"/>
      <c r="O64" s="1297"/>
      <c r="P64" s="1231"/>
    </row>
    <row r="65" spans="1:16" s="1266" customFormat="1" ht="13.5" customHeight="1" x14ac:dyDescent="0.2">
      <c r="A65" s="1265"/>
      <c r="B65" s="1262"/>
      <c r="C65" s="1262"/>
      <c r="D65" s="1262"/>
      <c r="E65" s="1227"/>
      <c r="F65" s="1227"/>
      <c r="G65" s="1227"/>
      <c r="H65" s="1227"/>
      <c r="I65" s="1227"/>
      <c r="J65" s="1227"/>
      <c r="K65" s="1511">
        <v>43132</v>
      </c>
      <c r="L65" s="1511"/>
      <c r="M65" s="1511"/>
      <c r="N65" s="1511"/>
      <c r="O65" s="1317">
        <v>7</v>
      </c>
      <c r="P65" s="1231"/>
    </row>
  </sheetData>
  <mergeCells count="181">
    <mergeCell ref="C8:D8"/>
    <mergeCell ref="E8:F8"/>
    <mergeCell ref="G8:H8"/>
    <mergeCell ref="I8:J8"/>
    <mergeCell ref="K8:L8"/>
    <mergeCell ref="M8:N8"/>
    <mergeCell ref="C1:D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E13:F13"/>
    <mergeCell ref="G13:H13"/>
    <mergeCell ref="I13:J13"/>
    <mergeCell ref="K13:L13"/>
    <mergeCell ref="M13:N13"/>
    <mergeCell ref="E14:F14"/>
    <mergeCell ref="G14:H14"/>
    <mergeCell ref="I14:J14"/>
    <mergeCell ref="K14:L14"/>
    <mergeCell ref="M14:N14"/>
    <mergeCell ref="E15:F15"/>
    <mergeCell ref="G15:H15"/>
    <mergeCell ref="I15:J15"/>
    <mergeCell ref="K15:L15"/>
    <mergeCell ref="M15:N15"/>
    <mergeCell ref="E16:F16"/>
    <mergeCell ref="G16:H16"/>
    <mergeCell ref="I16:J16"/>
    <mergeCell ref="K16:L16"/>
    <mergeCell ref="M16:N16"/>
    <mergeCell ref="E17:F17"/>
    <mergeCell ref="G17:H17"/>
    <mergeCell ref="I17:J17"/>
    <mergeCell ref="K17:L17"/>
    <mergeCell ref="M17:N17"/>
    <mergeCell ref="E18:F18"/>
    <mergeCell ref="G18:H18"/>
    <mergeCell ref="I18:J18"/>
    <mergeCell ref="K18:L18"/>
    <mergeCell ref="M18:N18"/>
    <mergeCell ref="E19:F19"/>
    <mergeCell ref="G19:H19"/>
    <mergeCell ref="I19:J19"/>
    <mergeCell ref="K19:L19"/>
    <mergeCell ref="M19:N19"/>
    <mergeCell ref="E20:F20"/>
    <mergeCell ref="G20:H20"/>
    <mergeCell ref="I20:J20"/>
    <mergeCell ref="K20:L20"/>
    <mergeCell ref="M20:N20"/>
    <mergeCell ref="M23:N23"/>
    <mergeCell ref="E24:F24"/>
    <mergeCell ref="G24:H24"/>
    <mergeCell ref="I24:J24"/>
    <mergeCell ref="K24:L24"/>
    <mergeCell ref="M24:N24"/>
    <mergeCell ref="E21:F21"/>
    <mergeCell ref="G21:H21"/>
    <mergeCell ref="I21:J21"/>
    <mergeCell ref="K21:L21"/>
    <mergeCell ref="M21:N21"/>
    <mergeCell ref="E22:F22"/>
    <mergeCell ref="G22:H22"/>
    <mergeCell ref="I22:J22"/>
    <mergeCell ref="K22:L22"/>
    <mergeCell ref="M22:N22"/>
    <mergeCell ref="B26:D26"/>
    <mergeCell ref="E26:F26"/>
    <mergeCell ref="G26:H26"/>
    <mergeCell ref="I26:J26"/>
    <mergeCell ref="K26:L26"/>
    <mergeCell ref="E23:F23"/>
    <mergeCell ref="G23:H23"/>
    <mergeCell ref="I23:J23"/>
    <mergeCell ref="K23:L23"/>
    <mergeCell ref="M26:N26"/>
    <mergeCell ref="E27:F27"/>
    <mergeCell ref="G27:H27"/>
    <mergeCell ref="I27:J27"/>
    <mergeCell ref="K27:L27"/>
    <mergeCell ref="M27:N27"/>
    <mergeCell ref="E25:F25"/>
    <mergeCell ref="G25:H25"/>
    <mergeCell ref="I25:J25"/>
    <mergeCell ref="K25:L25"/>
    <mergeCell ref="M25:N25"/>
    <mergeCell ref="E28:F28"/>
    <mergeCell ref="G28:H28"/>
    <mergeCell ref="I28:J28"/>
    <mergeCell ref="K28:L28"/>
    <mergeCell ref="M28:N28"/>
    <mergeCell ref="B29:D29"/>
    <mergeCell ref="E29:F29"/>
    <mergeCell ref="G29:H29"/>
    <mergeCell ref="I29:J29"/>
    <mergeCell ref="K29:L29"/>
    <mergeCell ref="B32:D32"/>
    <mergeCell ref="E32:F32"/>
    <mergeCell ref="G32:H32"/>
    <mergeCell ref="I32:J32"/>
    <mergeCell ref="K32:L32"/>
    <mergeCell ref="M29:N29"/>
    <mergeCell ref="E30:F30"/>
    <mergeCell ref="G30:H30"/>
    <mergeCell ref="I30:J30"/>
    <mergeCell ref="K30:L30"/>
    <mergeCell ref="M30:N30"/>
    <mergeCell ref="M32:N32"/>
    <mergeCell ref="E33:F33"/>
    <mergeCell ref="G33:H33"/>
    <mergeCell ref="I33:J33"/>
    <mergeCell ref="K33:L33"/>
    <mergeCell ref="M33:N33"/>
    <mergeCell ref="E31:F31"/>
    <mergeCell ref="G31:H31"/>
    <mergeCell ref="I31:J31"/>
    <mergeCell ref="K31:L31"/>
    <mergeCell ref="M31:N31"/>
    <mergeCell ref="M35:N35"/>
    <mergeCell ref="C36:D36"/>
    <mergeCell ref="E36:F36"/>
    <mergeCell ref="G36:H36"/>
    <mergeCell ref="I36:J36"/>
    <mergeCell ref="K36:L36"/>
    <mergeCell ref="M36:N36"/>
    <mergeCell ref="E34:F34"/>
    <mergeCell ref="G34:H34"/>
    <mergeCell ref="I34:J34"/>
    <mergeCell ref="K34:L34"/>
    <mergeCell ref="M34:N34"/>
    <mergeCell ref="C35:D35"/>
    <mergeCell ref="E35:F35"/>
    <mergeCell ref="G35:H35"/>
    <mergeCell ref="I35:J35"/>
    <mergeCell ref="K35:L35"/>
    <mergeCell ref="C38:D38"/>
    <mergeCell ref="E38:F38"/>
    <mergeCell ref="G38:H38"/>
    <mergeCell ref="I38:J38"/>
    <mergeCell ref="K38:L38"/>
    <mergeCell ref="M38:N38"/>
    <mergeCell ref="C37:D37"/>
    <mergeCell ref="E37:F37"/>
    <mergeCell ref="G37:H37"/>
    <mergeCell ref="I37:J37"/>
    <mergeCell ref="K37:L37"/>
    <mergeCell ref="M37:N37"/>
    <mergeCell ref="C45:D45"/>
    <mergeCell ref="K65:N65"/>
    <mergeCell ref="C40:N40"/>
    <mergeCell ref="C41:D42"/>
    <mergeCell ref="E43:F43"/>
    <mergeCell ref="G43:H43"/>
    <mergeCell ref="I43:J43"/>
    <mergeCell ref="K43:L43"/>
    <mergeCell ref="M43:N43"/>
  </mergeCells>
  <conditionalFormatting sqref="E7:N7 E43:N43">
    <cfRule type="cellIs" dxfId="20"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4">
    <tabColor theme="5"/>
  </sheetPr>
  <dimension ref="A1:R59"/>
  <sheetViews>
    <sheetView showRuler="0" zoomScaleNormal="100" workbookViewId="0"/>
  </sheetViews>
  <sheetFormatPr defaultRowHeight="12.75" x14ac:dyDescent="0.2"/>
  <cols>
    <col min="1" max="1" width="1" style="1232" customWidth="1"/>
    <col min="2" max="2" width="2.5703125" style="1232" customWidth="1"/>
    <col min="3" max="3" width="1" style="1232" customWidth="1"/>
    <col min="4" max="4" width="32.42578125" style="1232" customWidth="1"/>
    <col min="5" max="5" width="7.42578125" style="1232" customWidth="1"/>
    <col min="6" max="6" width="5.140625" style="1232" customWidth="1"/>
    <col min="7" max="7" width="7.42578125" style="1232" customWidth="1"/>
    <col min="8" max="8" width="5.140625" style="1232" customWidth="1"/>
    <col min="9" max="9" width="7.42578125" style="1232" customWidth="1"/>
    <col min="10" max="10" width="5.140625" style="1232" customWidth="1"/>
    <col min="11" max="11" width="7.42578125" style="1232" customWidth="1"/>
    <col min="12" max="12" width="5.140625" style="1232" customWidth="1"/>
    <col min="13" max="13" width="7.42578125" style="1232" customWidth="1"/>
    <col min="14" max="14" width="5.140625" style="1232" customWidth="1"/>
    <col min="15" max="15" width="2.5703125" style="1232" customWidth="1"/>
    <col min="16" max="16" width="1" style="1232" customWidth="1"/>
    <col min="17" max="16384" width="9.140625" style="1232"/>
  </cols>
  <sheetData>
    <row r="1" spans="1:16" ht="13.5" customHeight="1" x14ac:dyDescent="0.2">
      <c r="A1" s="1231"/>
      <c r="B1" s="1318"/>
      <c r="C1" s="1318"/>
      <c r="D1" s="1318"/>
      <c r="E1" s="1228"/>
      <c r="F1" s="1228"/>
      <c r="G1" s="1228"/>
      <c r="H1" s="1228"/>
      <c r="I1" s="1542" t="s">
        <v>314</v>
      </c>
      <c r="J1" s="1542"/>
      <c r="K1" s="1542"/>
      <c r="L1" s="1542"/>
      <c r="M1" s="1542"/>
      <c r="N1" s="1542"/>
      <c r="O1" s="1230"/>
      <c r="P1" s="1231"/>
    </row>
    <row r="2" spans="1:16" ht="6" customHeight="1" x14ac:dyDescent="0.2">
      <c r="A2" s="1231"/>
      <c r="B2" s="1319"/>
      <c r="C2" s="1320"/>
      <c r="D2" s="1320"/>
      <c r="E2" s="1321"/>
      <c r="F2" s="1321"/>
      <c r="G2" s="1321"/>
      <c r="H2" s="1321"/>
      <c r="I2" s="1227"/>
      <c r="J2" s="1227"/>
      <c r="K2" s="1227"/>
      <c r="L2" s="1227"/>
      <c r="M2" s="1227"/>
      <c r="N2" s="1322"/>
      <c r="O2" s="1227"/>
      <c r="P2" s="1231"/>
    </row>
    <row r="3" spans="1:16" ht="10.5" customHeight="1" thickBot="1" x14ac:dyDescent="0.25">
      <c r="A3" s="1231"/>
      <c r="B3" s="1323"/>
      <c r="C3" s="1324"/>
      <c r="D3" s="1320"/>
      <c r="E3" s="1321"/>
      <c r="F3" s="1321"/>
      <c r="G3" s="1321"/>
      <c r="H3" s="1321"/>
      <c r="I3" s="1227"/>
      <c r="J3" s="1227"/>
      <c r="K3" s="1227"/>
      <c r="L3" s="1227"/>
      <c r="M3" s="1503" t="s">
        <v>73</v>
      </c>
      <c r="N3" s="1503"/>
      <c r="O3" s="1227"/>
      <c r="P3" s="1231"/>
    </row>
    <row r="4" spans="1:16" s="1239" customFormat="1" ht="13.5" customHeight="1" thickBot="1" x14ac:dyDescent="0.25">
      <c r="A4" s="1238"/>
      <c r="B4" s="1325"/>
      <c r="C4" s="1532" t="s">
        <v>179</v>
      </c>
      <c r="D4" s="1533"/>
      <c r="E4" s="1533"/>
      <c r="F4" s="1533"/>
      <c r="G4" s="1533"/>
      <c r="H4" s="1533"/>
      <c r="I4" s="1533"/>
      <c r="J4" s="1533"/>
      <c r="K4" s="1533"/>
      <c r="L4" s="1533"/>
      <c r="M4" s="1533"/>
      <c r="N4" s="1534"/>
      <c r="O4" s="1227"/>
      <c r="P4" s="1238"/>
    </row>
    <row r="5" spans="1:16" ht="3" customHeight="1" x14ac:dyDescent="0.2">
      <c r="A5" s="1231"/>
      <c r="B5" s="1326"/>
      <c r="C5" s="1498" t="s">
        <v>155</v>
      </c>
      <c r="D5" s="1499"/>
      <c r="E5" s="1327"/>
      <c r="F5" s="1327"/>
      <c r="G5" s="1327"/>
      <c r="H5" s="1327"/>
      <c r="I5" s="1327"/>
      <c r="J5" s="1327"/>
      <c r="K5" s="1234"/>
      <c r="L5" s="1328"/>
      <c r="M5" s="1328"/>
      <c r="N5" s="1328"/>
      <c r="O5" s="1227"/>
      <c r="P5" s="1238"/>
    </row>
    <row r="6" spans="1:16" ht="12.75" customHeight="1" x14ac:dyDescent="0.2">
      <c r="A6" s="1231"/>
      <c r="B6" s="1326"/>
      <c r="C6" s="1500"/>
      <c r="D6" s="1500"/>
      <c r="E6" s="1242">
        <v>2016</v>
      </c>
      <c r="F6" s="1243" t="s">
        <v>34</v>
      </c>
      <c r="G6" s="1242" t="s">
        <v>34</v>
      </c>
      <c r="H6" s="1243" t="s">
        <v>34</v>
      </c>
      <c r="I6" s="1244"/>
      <c r="J6" s="1243">
        <v>2017</v>
      </c>
      <c r="K6" s="1245" t="s">
        <v>34</v>
      </c>
      <c r="L6" s="1246" t="s">
        <v>34</v>
      </c>
      <c r="M6" s="1246" t="s">
        <v>34</v>
      </c>
      <c r="N6" s="1247"/>
      <c r="O6" s="1227"/>
      <c r="P6" s="1238"/>
    </row>
    <row r="7" spans="1:16" x14ac:dyDescent="0.2">
      <c r="A7" s="1231"/>
      <c r="B7" s="1326"/>
      <c r="C7" s="1290"/>
      <c r="D7" s="1290"/>
      <c r="E7" s="1501" t="str">
        <f>+'6populacao1'!E7</f>
        <v>4.º trimestre</v>
      </c>
      <c r="F7" s="1501"/>
      <c r="G7" s="1501" t="str">
        <f>+'6populacao1'!G7</f>
        <v>1.º trimestre</v>
      </c>
      <c r="H7" s="1501"/>
      <c r="I7" s="1501" t="str">
        <f>+'6populacao1'!I7</f>
        <v>2.º trimestre</v>
      </c>
      <c r="J7" s="1501"/>
      <c r="K7" s="1501" t="str">
        <f>+'6populacao1'!K7</f>
        <v>3.º trimestre</v>
      </c>
      <c r="L7" s="1501"/>
      <c r="M7" s="1501" t="str">
        <f>+'6populacao1'!M7</f>
        <v>4.º trimestre</v>
      </c>
      <c r="N7" s="1501"/>
      <c r="O7" s="1227"/>
      <c r="P7" s="1238"/>
    </row>
    <row r="8" spans="1:16" s="1252" customFormat="1" ht="18.75" customHeight="1" x14ac:dyDescent="0.2">
      <c r="A8" s="1251"/>
      <c r="B8" s="1326"/>
      <c r="C8" s="1493" t="s">
        <v>180</v>
      </c>
      <c r="D8" s="1493"/>
      <c r="E8" s="1538">
        <v>543.20000000000005</v>
      </c>
      <c r="F8" s="1538"/>
      <c r="G8" s="1538">
        <v>523.9</v>
      </c>
      <c r="H8" s="1538"/>
      <c r="I8" s="1538">
        <v>461.4</v>
      </c>
      <c r="J8" s="1538"/>
      <c r="K8" s="1538">
        <v>444</v>
      </c>
      <c r="L8" s="1538"/>
      <c r="M8" s="1539">
        <v>422</v>
      </c>
      <c r="N8" s="1539"/>
      <c r="O8" s="1227"/>
      <c r="P8" s="1238"/>
    </row>
    <row r="9" spans="1:16" ht="13.5" customHeight="1" x14ac:dyDescent="0.2">
      <c r="A9" s="1231"/>
      <c r="B9" s="1326"/>
      <c r="C9" s="755" t="s">
        <v>72</v>
      </c>
      <c r="D9" s="1295"/>
      <c r="E9" s="1540">
        <v>275.7</v>
      </c>
      <c r="F9" s="1540"/>
      <c r="G9" s="1540">
        <v>258.60000000000002</v>
      </c>
      <c r="H9" s="1540"/>
      <c r="I9" s="1540">
        <v>224.2</v>
      </c>
      <c r="J9" s="1540"/>
      <c r="K9" s="1540">
        <v>207.2</v>
      </c>
      <c r="L9" s="1540"/>
      <c r="M9" s="1541">
        <v>206.5</v>
      </c>
      <c r="N9" s="1541"/>
      <c r="O9" s="1227"/>
      <c r="P9" s="1238"/>
    </row>
    <row r="10" spans="1:16" ht="13.5" customHeight="1" x14ac:dyDescent="0.2">
      <c r="A10" s="1231"/>
      <c r="B10" s="1326"/>
      <c r="C10" s="755" t="s">
        <v>71</v>
      </c>
      <c r="D10" s="1295"/>
      <c r="E10" s="1540">
        <v>267.39999999999998</v>
      </c>
      <c r="F10" s="1540"/>
      <c r="G10" s="1540">
        <v>265.3</v>
      </c>
      <c r="H10" s="1540"/>
      <c r="I10" s="1540">
        <v>237.1</v>
      </c>
      <c r="J10" s="1540"/>
      <c r="K10" s="1540">
        <v>236.8</v>
      </c>
      <c r="L10" s="1540"/>
      <c r="M10" s="1541">
        <v>215.4</v>
      </c>
      <c r="N10" s="1541"/>
      <c r="O10" s="1227"/>
      <c r="P10" s="1238"/>
    </row>
    <row r="11" spans="1:16" ht="19.5" customHeight="1" x14ac:dyDescent="0.2">
      <c r="A11" s="1231"/>
      <c r="B11" s="1326"/>
      <c r="C11" s="755" t="s">
        <v>156</v>
      </c>
      <c r="D11" s="1295"/>
      <c r="E11" s="1540">
        <v>101.8</v>
      </c>
      <c r="F11" s="1540"/>
      <c r="G11" s="1540">
        <v>91.6</v>
      </c>
      <c r="H11" s="1540"/>
      <c r="I11" s="1540">
        <v>80.8</v>
      </c>
      <c r="J11" s="1540"/>
      <c r="K11" s="1540">
        <v>93.2</v>
      </c>
      <c r="L11" s="1540"/>
      <c r="M11" s="1541">
        <v>88.8</v>
      </c>
      <c r="N11" s="1541"/>
      <c r="O11" s="1227"/>
      <c r="P11" s="1238"/>
    </row>
    <row r="12" spans="1:16" ht="13.5" customHeight="1" x14ac:dyDescent="0.2">
      <c r="A12" s="1231"/>
      <c r="B12" s="1326"/>
      <c r="C12" s="755" t="s">
        <v>157</v>
      </c>
      <c r="D12" s="1295"/>
      <c r="E12" s="1540">
        <v>235.6</v>
      </c>
      <c r="F12" s="1540"/>
      <c r="G12" s="1540">
        <v>232</v>
      </c>
      <c r="H12" s="1540"/>
      <c r="I12" s="1540">
        <v>209.3</v>
      </c>
      <c r="J12" s="1540"/>
      <c r="K12" s="1540">
        <v>187.6</v>
      </c>
      <c r="L12" s="1540"/>
      <c r="M12" s="1541">
        <v>175.5</v>
      </c>
      <c r="N12" s="1541"/>
      <c r="O12" s="1227"/>
      <c r="P12" s="1231"/>
    </row>
    <row r="13" spans="1:16" ht="13.5" customHeight="1" x14ac:dyDescent="0.2">
      <c r="A13" s="1231"/>
      <c r="B13" s="1326"/>
      <c r="C13" s="755" t="s">
        <v>158</v>
      </c>
      <c r="D13" s="1295"/>
      <c r="E13" s="1540">
        <v>205.8</v>
      </c>
      <c r="F13" s="1540"/>
      <c r="G13" s="1540">
        <v>200.3</v>
      </c>
      <c r="H13" s="1540"/>
      <c r="I13" s="1540">
        <v>171.3</v>
      </c>
      <c r="J13" s="1540"/>
      <c r="K13" s="1540">
        <v>163.1</v>
      </c>
      <c r="L13" s="1540"/>
      <c r="M13" s="1541">
        <v>157.69999999999999</v>
      </c>
      <c r="N13" s="1541"/>
      <c r="O13" s="1227"/>
      <c r="P13" s="1231"/>
    </row>
    <row r="14" spans="1:16" ht="19.5" customHeight="1" x14ac:dyDescent="0.2">
      <c r="A14" s="1231"/>
      <c r="B14" s="1326"/>
      <c r="C14" s="755" t="s">
        <v>181</v>
      </c>
      <c r="D14" s="1295"/>
      <c r="E14" s="1540">
        <v>62.9</v>
      </c>
      <c r="F14" s="1540"/>
      <c r="G14" s="1540">
        <v>54.6</v>
      </c>
      <c r="H14" s="1540"/>
      <c r="I14" s="1540">
        <v>54.3</v>
      </c>
      <c r="J14" s="1540"/>
      <c r="K14" s="1540">
        <v>58.6</v>
      </c>
      <c r="L14" s="1540"/>
      <c r="M14" s="1541">
        <v>54.6</v>
      </c>
      <c r="N14" s="1541"/>
      <c r="O14" s="1253"/>
      <c r="P14" s="1231"/>
    </row>
    <row r="15" spans="1:16" ht="13.5" customHeight="1" x14ac:dyDescent="0.2">
      <c r="A15" s="1231"/>
      <c r="B15" s="1326"/>
      <c r="C15" s="755" t="s">
        <v>182</v>
      </c>
      <c r="D15" s="1295"/>
      <c r="E15" s="1540">
        <v>480.2</v>
      </c>
      <c r="F15" s="1540"/>
      <c r="G15" s="1540">
        <v>469.3</v>
      </c>
      <c r="H15" s="1540"/>
      <c r="I15" s="1540">
        <v>407</v>
      </c>
      <c r="J15" s="1540"/>
      <c r="K15" s="1540">
        <v>385.4</v>
      </c>
      <c r="L15" s="1540"/>
      <c r="M15" s="1541">
        <v>367.4</v>
      </c>
      <c r="N15" s="1541"/>
      <c r="O15" s="1253"/>
      <c r="P15" s="1231"/>
    </row>
    <row r="16" spans="1:16" ht="19.5" customHeight="1" x14ac:dyDescent="0.2">
      <c r="A16" s="1231"/>
      <c r="B16" s="1326"/>
      <c r="C16" s="755" t="s">
        <v>183</v>
      </c>
      <c r="D16" s="1295"/>
      <c r="E16" s="1540">
        <v>205.7</v>
      </c>
      <c r="F16" s="1540"/>
      <c r="G16" s="1540">
        <v>215.4</v>
      </c>
      <c r="H16" s="1540"/>
      <c r="I16" s="1540">
        <v>188.2</v>
      </c>
      <c r="J16" s="1540"/>
      <c r="K16" s="1540">
        <v>189.4</v>
      </c>
      <c r="L16" s="1540"/>
      <c r="M16" s="1541">
        <v>194</v>
      </c>
      <c r="N16" s="1541"/>
      <c r="O16" s="1253"/>
      <c r="P16" s="1231"/>
    </row>
    <row r="17" spans="1:18" ht="13.5" customHeight="1" x14ac:dyDescent="0.2">
      <c r="A17" s="1231"/>
      <c r="B17" s="1326"/>
      <c r="C17" s="755" t="s">
        <v>184</v>
      </c>
      <c r="D17" s="1295"/>
      <c r="E17" s="1540">
        <v>337.4</v>
      </c>
      <c r="F17" s="1540"/>
      <c r="G17" s="1540">
        <v>308.60000000000002</v>
      </c>
      <c r="H17" s="1540"/>
      <c r="I17" s="1540">
        <v>273.2</v>
      </c>
      <c r="J17" s="1540"/>
      <c r="K17" s="1540">
        <v>254.6</v>
      </c>
      <c r="L17" s="1540"/>
      <c r="M17" s="1541">
        <v>228</v>
      </c>
      <c r="N17" s="1541"/>
      <c r="O17" s="1253"/>
      <c r="P17" s="1231"/>
    </row>
    <row r="18" spans="1:18" s="1252" customFormat="1" ht="18.75" customHeight="1" x14ac:dyDescent="0.2">
      <c r="A18" s="1251"/>
      <c r="B18" s="1329"/>
      <c r="C18" s="1493" t="s">
        <v>185</v>
      </c>
      <c r="D18" s="1493"/>
      <c r="E18" s="1538">
        <v>10.5</v>
      </c>
      <c r="F18" s="1538"/>
      <c r="G18" s="1538">
        <v>10.1</v>
      </c>
      <c r="H18" s="1538"/>
      <c r="I18" s="1538">
        <v>8.8000000000000007</v>
      </c>
      <c r="J18" s="1538"/>
      <c r="K18" s="1538">
        <v>8.5</v>
      </c>
      <c r="L18" s="1538"/>
      <c r="M18" s="1539">
        <v>8.1</v>
      </c>
      <c r="N18" s="1539"/>
      <c r="O18" s="1255"/>
      <c r="P18" s="1251"/>
    </row>
    <row r="19" spans="1:18" ht="13.5" customHeight="1" x14ac:dyDescent="0.2">
      <c r="A19" s="1231"/>
      <c r="B19" s="1326"/>
      <c r="C19" s="755" t="s">
        <v>72</v>
      </c>
      <c r="D19" s="1295"/>
      <c r="E19" s="1540">
        <v>10.4</v>
      </c>
      <c r="F19" s="1540"/>
      <c r="G19" s="1540">
        <v>9.8000000000000007</v>
      </c>
      <c r="H19" s="1540"/>
      <c r="I19" s="1540">
        <v>8.4</v>
      </c>
      <c r="J19" s="1540"/>
      <c r="K19" s="1540">
        <v>7.7</v>
      </c>
      <c r="L19" s="1540"/>
      <c r="M19" s="1541">
        <v>7.7</v>
      </c>
      <c r="N19" s="1541"/>
      <c r="O19" s="1253"/>
      <c r="P19" s="1231"/>
    </row>
    <row r="20" spans="1:18" ht="13.5" customHeight="1" x14ac:dyDescent="0.2">
      <c r="A20" s="1231"/>
      <c r="B20" s="1326"/>
      <c r="C20" s="755" t="s">
        <v>71</v>
      </c>
      <c r="D20" s="1295"/>
      <c r="E20" s="1540">
        <v>10.6</v>
      </c>
      <c r="F20" s="1540"/>
      <c r="G20" s="1540">
        <v>10.5</v>
      </c>
      <c r="H20" s="1540"/>
      <c r="I20" s="1540">
        <v>9.3000000000000007</v>
      </c>
      <c r="J20" s="1540"/>
      <c r="K20" s="1540">
        <v>9.1999999999999993</v>
      </c>
      <c r="L20" s="1540"/>
      <c r="M20" s="1541">
        <v>8.4</v>
      </c>
      <c r="N20" s="1541"/>
      <c r="O20" s="1253"/>
      <c r="P20" s="1231"/>
    </row>
    <row r="21" spans="1:18" s="1333" customFormat="1" ht="13.5" customHeight="1" x14ac:dyDescent="0.2">
      <c r="A21" s="1330"/>
      <c r="B21" s="1331"/>
      <c r="C21" s="1221" t="s">
        <v>186</v>
      </c>
      <c r="D21" s="1330"/>
      <c r="E21" s="1536">
        <f>+E20-E19</f>
        <v>0.19999999999999929</v>
      </c>
      <c r="F21" s="1536"/>
      <c r="G21" s="1536">
        <f t="shared" ref="G21" si="0">+G20-G19</f>
        <v>0.69999999999999929</v>
      </c>
      <c r="H21" s="1536"/>
      <c r="I21" s="1536">
        <f t="shared" ref="I21" si="1">+I20-I19</f>
        <v>0.90000000000000036</v>
      </c>
      <c r="J21" s="1536"/>
      <c r="K21" s="1536">
        <f t="shared" ref="K21" si="2">+K20-K19</f>
        <v>1.4999999999999991</v>
      </c>
      <c r="L21" s="1536"/>
      <c r="M21" s="1537">
        <f t="shared" ref="M21" si="3">+M20-M19</f>
        <v>0.70000000000000018</v>
      </c>
      <c r="N21" s="1537"/>
      <c r="O21" s="1332"/>
      <c r="P21" s="1330"/>
    </row>
    <row r="22" spans="1:18" ht="19.5" customHeight="1" x14ac:dyDescent="0.2">
      <c r="A22" s="1231"/>
      <c r="B22" s="1326"/>
      <c r="C22" s="755" t="s">
        <v>156</v>
      </c>
      <c r="D22" s="1295"/>
      <c r="E22" s="1540">
        <v>27.7</v>
      </c>
      <c r="F22" s="1540"/>
      <c r="G22" s="1540">
        <v>25.1</v>
      </c>
      <c r="H22" s="1540"/>
      <c r="I22" s="1540">
        <v>22.7</v>
      </c>
      <c r="J22" s="1540"/>
      <c r="K22" s="1540">
        <v>24.2</v>
      </c>
      <c r="L22" s="1540"/>
      <c r="M22" s="1541">
        <v>23.5</v>
      </c>
      <c r="N22" s="1541"/>
      <c r="O22" s="1253"/>
      <c r="P22" s="1231"/>
      <c r="Q22" s="1451"/>
      <c r="R22" s="1451"/>
    </row>
    <row r="23" spans="1:18" ht="13.5" customHeight="1" x14ac:dyDescent="0.2">
      <c r="A23" s="1231"/>
      <c r="B23" s="1326"/>
      <c r="C23" s="755" t="s">
        <v>157</v>
      </c>
      <c r="D23" s="1231"/>
      <c r="E23" s="1540">
        <v>9.6</v>
      </c>
      <c r="F23" s="1540"/>
      <c r="G23" s="1540">
        <v>9.5</v>
      </c>
      <c r="H23" s="1540"/>
      <c r="I23" s="1540">
        <v>8.5</v>
      </c>
      <c r="J23" s="1540"/>
      <c r="K23" s="1540">
        <v>7.7</v>
      </c>
      <c r="L23" s="1540"/>
      <c r="M23" s="1541">
        <v>7.2</v>
      </c>
      <c r="N23" s="1541"/>
      <c r="O23" s="1253"/>
      <c r="P23" s="1231"/>
    </row>
    <row r="24" spans="1:18" ht="13.5" customHeight="1" x14ac:dyDescent="0.2">
      <c r="A24" s="1231"/>
      <c r="B24" s="1326"/>
      <c r="C24" s="755" t="s">
        <v>158</v>
      </c>
      <c r="D24" s="1231"/>
      <c r="E24" s="1540">
        <v>8.6999999999999993</v>
      </c>
      <c r="F24" s="1540"/>
      <c r="G24" s="1540">
        <v>8.5</v>
      </c>
      <c r="H24" s="1540"/>
      <c r="I24" s="1540">
        <v>7.1</v>
      </c>
      <c r="J24" s="1540"/>
      <c r="K24" s="1540">
        <v>6.7</v>
      </c>
      <c r="L24" s="1540"/>
      <c r="M24" s="1541">
        <v>6.5</v>
      </c>
      <c r="N24" s="1541"/>
      <c r="O24" s="1253"/>
      <c r="P24" s="1231"/>
    </row>
    <row r="25" spans="1:18" s="1336" customFormat="1" ht="19.5" customHeight="1" x14ac:dyDescent="0.2">
      <c r="A25" s="1334"/>
      <c r="B25" s="1335"/>
      <c r="C25" s="755" t="s">
        <v>187</v>
      </c>
      <c r="D25" s="1295"/>
      <c r="E25" s="1540">
        <v>11.5</v>
      </c>
      <c r="F25" s="1540"/>
      <c r="G25" s="1540">
        <v>10.9</v>
      </c>
      <c r="H25" s="1540"/>
      <c r="I25" s="1540">
        <v>9.5</v>
      </c>
      <c r="J25" s="1540"/>
      <c r="K25" s="1540">
        <v>9.3000000000000007</v>
      </c>
      <c r="L25" s="1540"/>
      <c r="M25" s="1541">
        <v>9.3000000000000007</v>
      </c>
      <c r="N25" s="1541"/>
      <c r="O25" s="1235"/>
      <c r="P25" s="1334"/>
    </row>
    <row r="26" spans="1:18" s="1336" customFormat="1" ht="13.5" customHeight="1" x14ac:dyDescent="0.2">
      <c r="A26" s="1334"/>
      <c r="B26" s="1335"/>
      <c r="C26" s="755" t="s">
        <v>188</v>
      </c>
      <c r="D26" s="1295"/>
      <c r="E26" s="1540">
        <v>7.9</v>
      </c>
      <c r="F26" s="1540"/>
      <c r="G26" s="1540">
        <v>8.1</v>
      </c>
      <c r="H26" s="1540"/>
      <c r="I26" s="1540">
        <v>7</v>
      </c>
      <c r="J26" s="1540"/>
      <c r="K26" s="1540">
        <v>6.8</v>
      </c>
      <c r="L26" s="1540"/>
      <c r="M26" s="1541">
        <v>5.9</v>
      </c>
      <c r="N26" s="1541"/>
      <c r="O26" s="1235"/>
      <c r="P26" s="1334"/>
    </row>
    <row r="27" spans="1:18" s="1336" customFormat="1" ht="13.5" customHeight="1" x14ac:dyDescent="0.2">
      <c r="A27" s="1334"/>
      <c r="B27" s="1335"/>
      <c r="C27" s="755" t="s">
        <v>189</v>
      </c>
      <c r="D27" s="1295"/>
      <c r="E27" s="1540">
        <v>11.4</v>
      </c>
      <c r="F27" s="1540"/>
      <c r="G27" s="1540">
        <v>10.8</v>
      </c>
      <c r="H27" s="1540"/>
      <c r="I27" s="1540">
        <v>9.4</v>
      </c>
      <c r="J27" s="1540"/>
      <c r="K27" s="1540">
        <v>9.4</v>
      </c>
      <c r="L27" s="1540"/>
      <c r="M27" s="1541">
        <v>8.1999999999999993</v>
      </c>
      <c r="N27" s="1541"/>
      <c r="O27" s="1235"/>
      <c r="P27" s="1334"/>
    </row>
    <row r="28" spans="1:18" s="1336" customFormat="1" ht="13.5" customHeight="1" x14ac:dyDescent="0.2">
      <c r="A28" s="1334"/>
      <c r="B28" s="1335"/>
      <c r="C28" s="755" t="s">
        <v>190</v>
      </c>
      <c r="D28" s="1295"/>
      <c r="E28" s="1540">
        <v>11</v>
      </c>
      <c r="F28" s="1540"/>
      <c r="G28" s="1540">
        <v>9</v>
      </c>
      <c r="H28" s="1540"/>
      <c r="I28" s="1540">
        <v>8.6999999999999993</v>
      </c>
      <c r="J28" s="1540"/>
      <c r="K28" s="1540">
        <v>7.4</v>
      </c>
      <c r="L28" s="1540"/>
      <c r="M28" s="1541">
        <v>8.4</v>
      </c>
      <c r="N28" s="1541"/>
      <c r="O28" s="1235"/>
      <c r="P28" s="1334"/>
    </row>
    <row r="29" spans="1:18" s="1336" customFormat="1" ht="13.5" customHeight="1" x14ac:dyDescent="0.2">
      <c r="A29" s="1334"/>
      <c r="B29" s="1335"/>
      <c r="C29" s="755" t="s">
        <v>191</v>
      </c>
      <c r="D29" s="1295"/>
      <c r="E29" s="1540">
        <v>9.4</v>
      </c>
      <c r="F29" s="1540"/>
      <c r="G29" s="1540">
        <v>10.6</v>
      </c>
      <c r="H29" s="1540"/>
      <c r="I29" s="1540">
        <v>7.6</v>
      </c>
      <c r="J29" s="1540"/>
      <c r="K29" s="1540">
        <v>5.2</v>
      </c>
      <c r="L29" s="1540"/>
      <c r="M29" s="1541">
        <v>7.3</v>
      </c>
      <c r="N29" s="1541"/>
      <c r="O29" s="1235"/>
      <c r="P29" s="1334"/>
    </row>
    <row r="30" spans="1:18" s="1336" customFormat="1" ht="13.5" customHeight="1" x14ac:dyDescent="0.2">
      <c r="A30" s="1334"/>
      <c r="B30" s="1335"/>
      <c r="C30" s="755" t="s">
        <v>130</v>
      </c>
      <c r="D30" s="1295"/>
      <c r="E30" s="1540">
        <v>10.4</v>
      </c>
      <c r="F30" s="1540"/>
      <c r="G30" s="1540">
        <v>9.3000000000000007</v>
      </c>
      <c r="H30" s="1540"/>
      <c r="I30" s="1540">
        <v>10</v>
      </c>
      <c r="J30" s="1540"/>
      <c r="K30" s="1540">
        <v>8.1999999999999993</v>
      </c>
      <c r="L30" s="1540"/>
      <c r="M30" s="1541">
        <v>8.3000000000000007</v>
      </c>
      <c r="N30" s="1541"/>
      <c r="O30" s="1235"/>
      <c r="P30" s="1334"/>
    </row>
    <row r="31" spans="1:18" s="1336" customFormat="1" ht="13.5" customHeight="1" x14ac:dyDescent="0.2">
      <c r="A31" s="1334"/>
      <c r="B31" s="1335"/>
      <c r="C31" s="755" t="s">
        <v>131</v>
      </c>
      <c r="D31" s="1295"/>
      <c r="E31" s="1540">
        <v>11</v>
      </c>
      <c r="F31" s="1540"/>
      <c r="G31" s="1540">
        <v>12.5</v>
      </c>
      <c r="H31" s="1540"/>
      <c r="I31" s="1540">
        <v>11</v>
      </c>
      <c r="J31" s="1540"/>
      <c r="K31" s="1540">
        <v>9.3000000000000007</v>
      </c>
      <c r="L31" s="1540"/>
      <c r="M31" s="1541">
        <v>8.9</v>
      </c>
      <c r="N31" s="1541"/>
      <c r="O31" s="1235"/>
      <c r="P31" s="1334"/>
    </row>
    <row r="32" spans="1:18" ht="19.5" customHeight="1" x14ac:dyDescent="0.2">
      <c r="A32" s="1231"/>
      <c r="B32" s="1326"/>
      <c r="C32" s="1493" t="s">
        <v>192</v>
      </c>
      <c r="D32" s="1493"/>
      <c r="E32" s="1538">
        <v>6.5</v>
      </c>
      <c r="F32" s="1538"/>
      <c r="G32" s="1538">
        <v>6</v>
      </c>
      <c r="H32" s="1538"/>
      <c r="I32" s="1538">
        <v>5.2</v>
      </c>
      <c r="J32" s="1538"/>
      <c r="K32" s="1538">
        <v>4.9000000000000004</v>
      </c>
      <c r="L32" s="1538"/>
      <c r="M32" s="1539">
        <v>4.4000000000000004</v>
      </c>
      <c r="N32" s="1539"/>
      <c r="O32" s="1253"/>
      <c r="P32" s="1231"/>
    </row>
    <row r="33" spans="1:16" s="1336" customFormat="1" ht="13.5" customHeight="1" x14ac:dyDescent="0.2">
      <c r="A33" s="1334"/>
      <c r="B33" s="1337"/>
      <c r="C33" s="755" t="s">
        <v>72</v>
      </c>
      <c r="D33" s="1295"/>
      <c r="E33" s="1513">
        <v>6.7</v>
      </c>
      <c r="F33" s="1513"/>
      <c r="G33" s="1513">
        <v>5.8</v>
      </c>
      <c r="H33" s="1513"/>
      <c r="I33" s="1513">
        <v>5</v>
      </c>
      <c r="J33" s="1513"/>
      <c r="K33" s="1513">
        <v>4.5999999999999996</v>
      </c>
      <c r="L33" s="1513"/>
      <c r="M33" s="1514">
        <v>4.2</v>
      </c>
      <c r="N33" s="1514"/>
      <c r="O33" s="1235"/>
      <c r="P33" s="1334"/>
    </row>
    <row r="34" spans="1:16" s="1336" customFormat="1" ht="13.5" customHeight="1" x14ac:dyDescent="0.2">
      <c r="A34" s="1334"/>
      <c r="B34" s="1337"/>
      <c r="C34" s="755" t="s">
        <v>71</v>
      </c>
      <c r="D34" s="1295"/>
      <c r="E34" s="1513">
        <v>6.3</v>
      </c>
      <c r="F34" s="1513"/>
      <c r="G34" s="1513">
        <v>6.1</v>
      </c>
      <c r="H34" s="1513"/>
      <c r="I34" s="1513">
        <v>5.5</v>
      </c>
      <c r="J34" s="1513"/>
      <c r="K34" s="1513">
        <v>5.2</v>
      </c>
      <c r="L34" s="1513"/>
      <c r="M34" s="1514">
        <v>4.5</v>
      </c>
      <c r="N34" s="1514"/>
      <c r="O34" s="1235"/>
      <c r="P34" s="1334"/>
    </row>
    <row r="35" spans="1:16" s="1333" customFormat="1" ht="13.5" customHeight="1" x14ac:dyDescent="0.2">
      <c r="A35" s="1330"/>
      <c r="B35" s="1331"/>
      <c r="C35" s="1221" t="s">
        <v>193</v>
      </c>
      <c r="D35" s="1330"/>
      <c r="E35" s="1536">
        <f>+E34-E33</f>
        <v>-0.40000000000000036</v>
      </c>
      <c r="F35" s="1536"/>
      <c r="G35" s="1536">
        <f t="shared" ref="G35" si="4">+G34-G33</f>
        <v>0.29999999999999982</v>
      </c>
      <c r="H35" s="1536"/>
      <c r="I35" s="1536">
        <f t="shared" ref="I35" si="5">+I34-I33</f>
        <v>0.5</v>
      </c>
      <c r="J35" s="1536"/>
      <c r="K35" s="1536">
        <f t="shared" ref="K35" si="6">+K34-K33</f>
        <v>0.60000000000000053</v>
      </c>
      <c r="L35" s="1536"/>
      <c r="M35" s="1537">
        <f t="shared" ref="M35" si="7">+M34-M33</f>
        <v>0.29999999999999982</v>
      </c>
      <c r="N35" s="1537"/>
      <c r="O35" s="1332"/>
      <c r="P35" s="1330"/>
    </row>
    <row r="36" spans="1:16" s="1298" customFormat="1" ht="12.75" customHeight="1" thickBot="1" x14ac:dyDescent="0.25">
      <c r="A36" s="1295"/>
      <c r="B36" s="1338"/>
      <c r="C36" s="758"/>
      <c r="D36" s="1339"/>
      <c r="E36" s="1301"/>
      <c r="F36" s="1340"/>
      <c r="G36" s="1301"/>
      <c r="H36" s="1340"/>
      <c r="I36" s="1301"/>
      <c r="J36" s="1301"/>
      <c r="K36" s="1301"/>
      <c r="L36" s="1301"/>
      <c r="M36" s="1503"/>
      <c r="N36" s="1503"/>
      <c r="O36" s="1248"/>
      <c r="P36" s="1295"/>
    </row>
    <row r="37" spans="1:16" s="1298" customFormat="1" ht="13.5" customHeight="1" thickBot="1" x14ac:dyDescent="0.25">
      <c r="A37" s="1295"/>
      <c r="B37" s="1338"/>
      <c r="C37" s="1532" t="s">
        <v>513</v>
      </c>
      <c r="D37" s="1533"/>
      <c r="E37" s="1533"/>
      <c r="F37" s="1533"/>
      <c r="G37" s="1533"/>
      <c r="H37" s="1533"/>
      <c r="I37" s="1533"/>
      <c r="J37" s="1533"/>
      <c r="K37" s="1533"/>
      <c r="L37" s="1533"/>
      <c r="M37" s="1533"/>
      <c r="N37" s="1534"/>
      <c r="O37" s="1248"/>
      <c r="P37" s="1295"/>
    </row>
    <row r="38" spans="1:16" s="1298" customFormat="1" ht="3" customHeight="1" x14ac:dyDescent="0.2">
      <c r="A38" s="1295"/>
      <c r="B38" s="1338"/>
      <c r="C38" s="1529" t="s">
        <v>159</v>
      </c>
      <c r="D38" s="1530"/>
      <c r="E38" s="1328"/>
      <c r="F38" s="1328"/>
      <c r="G38" s="1328"/>
      <c r="H38" s="1328"/>
      <c r="I38" s="1328"/>
      <c r="J38" s="1328"/>
      <c r="K38" s="1341"/>
      <c r="L38" s="1328"/>
      <c r="M38" s="1328"/>
      <c r="N38" s="1328"/>
      <c r="O38" s="1248"/>
      <c r="P38" s="1295"/>
    </row>
    <row r="39" spans="1:16" ht="12.75" customHeight="1" x14ac:dyDescent="0.2">
      <c r="A39" s="1231"/>
      <c r="B39" s="1326"/>
      <c r="C39" s="1535"/>
      <c r="D39" s="1535"/>
      <c r="E39" s="1242">
        <v>2016</v>
      </c>
      <c r="F39" s="1243" t="s">
        <v>34</v>
      </c>
      <c r="G39" s="1242" t="s">
        <v>34</v>
      </c>
      <c r="H39" s="1243" t="s">
        <v>34</v>
      </c>
      <c r="I39" s="1244"/>
      <c r="J39" s="1243">
        <v>2017</v>
      </c>
      <c r="K39" s="1245" t="s">
        <v>34</v>
      </c>
      <c r="L39" s="1246" t="s">
        <v>34</v>
      </c>
      <c r="M39" s="1246" t="s">
        <v>34</v>
      </c>
      <c r="N39" s="1247"/>
      <c r="O39" s="1227"/>
      <c r="P39" s="1238"/>
    </row>
    <row r="40" spans="1:16" s="1298" customFormat="1" ht="12.75" customHeight="1" x14ac:dyDescent="0.2">
      <c r="A40" s="1295"/>
      <c r="B40" s="1338"/>
      <c r="C40" s="1248"/>
      <c r="D40" s="1248"/>
      <c r="E40" s="1501" t="str">
        <f>+E7</f>
        <v>4.º trimestre</v>
      </c>
      <c r="F40" s="1501"/>
      <c r="G40" s="1501" t="str">
        <f>+G7</f>
        <v>1.º trimestre</v>
      </c>
      <c r="H40" s="1501"/>
      <c r="I40" s="1501" t="str">
        <f>+I7</f>
        <v>2.º trimestre</v>
      </c>
      <c r="J40" s="1501"/>
      <c r="K40" s="1501" t="str">
        <f>+K7</f>
        <v>3.º trimestre</v>
      </c>
      <c r="L40" s="1501"/>
      <c r="M40" s="1501" t="str">
        <f>+M7</f>
        <v>4.º trimestre</v>
      </c>
      <c r="N40" s="1501"/>
      <c r="O40" s="1248"/>
      <c r="P40" s="1295"/>
    </row>
    <row r="41" spans="1:16" s="1298" customFormat="1" ht="12.75" customHeight="1" x14ac:dyDescent="0.2">
      <c r="A41" s="1295"/>
      <c r="B41" s="1338"/>
      <c r="C41" s="1248"/>
      <c r="D41" s="1248"/>
      <c r="E41" s="766" t="s">
        <v>160</v>
      </c>
      <c r="F41" s="766" t="s">
        <v>106</v>
      </c>
      <c r="G41" s="766" t="s">
        <v>160</v>
      </c>
      <c r="H41" s="766" t="s">
        <v>106</v>
      </c>
      <c r="I41" s="767" t="s">
        <v>160</v>
      </c>
      <c r="J41" s="767" t="s">
        <v>106</v>
      </c>
      <c r="K41" s="767" t="s">
        <v>160</v>
      </c>
      <c r="L41" s="767" t="s">
        <v>106</v>
      </c>
      <c r="M41" s="767" t="s">
        <v>160</v>
      </c>
      <c r="N41" s="767" t="s">
        <v>106</v>
      </c>
      <c r="O41" s="1248"/>
      <c r="P41" s="1295"/>
    </row>
    <row r="42" spans="1:16" s="1298" customFormat="1" ht="18.75" customHeight="1" x14ac:dyDescent="0.2">
      <c r="A42" s="1295"/>
      <c r="B42" s="1338"/>
      <c r="C42" s="1493" t="s">
        <v>180</v>
      </c>
      <c r="D42" s="1493"/>
      <c r="E42" s="1342">
        <v>543.20000000000005</v>
      </c>
      <c r="F42" s="1304">
        <f>+E42/E42*100</f>
        <v>100</v>
      </c>
      <c r="G42" s="1342">
        <v>523.9</v>
      </c>
      <c r="H42" s="1304">
        <f>+G42/G42*100</f>
        <v>100</v>
      </c>
      <c r="I42" s="1342">
        <v>461.4</v>
      </c>
      <c r="J42" s="1304">
        <f>+I42/I42*100</f>
        <v>100</v>
      </c>
      <c r="K42" s="1342">
        <v>444</v>
      </c>
      <c r="L42" s="1304">
        <f>+K42/K42*100</f>
        <v>100</v>
      </c>
      <c r="M42" s="1343">
        <v>422</v>
      </c>
      <c r="N42" s="1305">
        <f>+M42/M42*100</f>
        <v>100</v>
      </c>
      <c r="O42" s="1248"/>
      <c r="P42" s="1295"/>
    </row>
    <row r="43" spans="1:16" s="1298" customFormat="1" ht="14.25" customHeight="1" x14ac:dyDescent="0.2">
      <c r="A43" s="1295"/>
      <c r="B43" s="1338"/>
      <c r="C43" s="1344"/>
      <c r="D43" s="1221" t="s">
        <v>72</v>
      </c>
      <c r="E43" s="1345">
        <v>275.7</v>
      </c>
      <c r="F43" s="1306">
        <f>+E43/E42*100</f>
        <v>50.754786450662735</v>
      </c>
      <c r="G43" s="1345">
        <v>258.60000000000002</v>
      </c>
      <c r="H43" s="1306">
        <f>+G43/G42*100</f>
        <v>49.360564993319343</v>
      </c>
      <c r="I43" s="1345">
        <v>224.2</v>
      </c>
      <c r="J43" s="1306">
        <f>+I43/I42*100</f>
        <v>48.591244039878632</v>
      </c>
      <c r="K43" s="1345">
        <v>207.2</v>
      </c>
      <c r="L43" s="1306">
        <f>+K43/K42*100</f>
        <v>46.666666666666664</v>
      </c>
      <c r="M43" s="1346">
        <v>206.5</v>
      </c>
      <c r="N43" s="1307">
        <f>+M43/M42*100</f>
        <v>48.93364928909952</v>
      </c>
      <c r="O43" s="1248"/>
      <c r="P43" s="1295"/>
    </row>
    <row r="44" spans="1:16" s="1298" customFormat="1" ht="14.25" customHeight="1" x14ac:dyDescent="0.2">
      <c r="A44" s="1295"/>
      <c r="B44" s="1338"/>
      <c r="C44" s="1344"/>
      <c r="D44" s="1221" t="s">
        <v>71</v>
      </c>
      <c r="E44" s="1345">
        <v>267.39999999999998</v>
      </c>
      <c r="F44" s="1306">
        <f>+E44/E42*100</f>
        <v>49.226804123711332</v>
      </c>
      <c r="G44" s="1345">
        <v>265.3</v>
      </c>
      <c r="H44" s="1306">
        <f>+G44/G42*100</f>
        <v>50.639435006680664</v>
      </c>
      <c r="I44" s="1345">
        <v>237.1</v>
      </c>
      <c r="J44" s="1306">
        <f>+I44/I42*100</f>
        <v>51.387082791504127</v>
      </c>
      <c r="K44" s="1345">
        <v>236.8</v>
      </c>
      <c r="L44" s="1306">
        <f>+K44/K42*100</f>
        <v>53.333333333333336</v>
      </c>
      <c r="M44" s="1346">
        <v>215.4</v>
      </c>
      <c r="N44" s="1307">
        <f>+M44/M42*100</f>
        <v>51.042654028436019</v>
      </c>
      <c r="O44" s="1248"/>
      <c r="P44" s="1295"/>
    </row>
    <row r="45" spans="1:16" s="1298" customFormat="1" ht="18.75" customHeight="1" x14ac:dyDescent="0.2">
      <c r="A45" s="1295"/>
      <c r="B45" s="1338"/>
      <c r="C45" s="755" t="s">
        <v>156</v>
      </c>
      <c r="D45" s="761"/>
      <c r="E45" s="1347">
        <v>101.8</v>
      </c>
      <c r="F45" s="1308">
        <f>+E45/E$42*100</f>
        <v>18.740795287187037</v>
      </c>
      <c r="G45" s="1348">
        <v>91.6</v>
      </c>
      <c r="H45" s="1308">
        <f>+G45/G$42*100</f>
        <v>17.484252719984731</v>
      </c>
      <c r="I45" s="1348">
        <v>80.8</v>
      </c>
      <c r="J45" s="1308">
        <f>+I45/I$42*100</f>
        <v>17.511920242739489</v>
      </c>
      <c r="K45" s="1348">
        <v>93.2</v>
      </c>
      <c r="L45" s="1308">
        <f>+K45/K$42*100</f>
        <v>20.990990990990991</v>
      </c>
      <c r="M45" s="1349">
        <v>88.8</v>
      </c>
      <c r="N45" s="1309">
        <f>+M45/M$42*100</f>
        <v>21.042654028436019</v>
      </c>
      <c r="O45" s="1248"/>
      <c r="P45" s="1295"/>
    </row>
    <row r="46" spans="1:16" s="1298" customFormat="1" ht="14.25" customHeight="1" x14ac:dyDescent="0.2">
      <c r="A46" s="1295"/>
      <c r="B46" s="1338"/>
      <c r="C46" s="758"/>
      <c r="D46" s="1310" t="s">
        <v>72</v>
      </c>
      <c r="E46" s="1350">
        <v>55.5</v>
      </c>
      <c r="F46" s="1306">
        <f>+E46/E45*100</f>
        <v>54.518664047151276</v>
      </c>
      <c r="G46" s="1351">
        <v>47</v>
      </c>
      <c r="H46" s="1306">
        <f>+G46/G45*100</f>
        <v>51.310043668122276</v>
      </c>
      <c r="I46" s="1351">
        <v>43.3</v>
      </c>
      <c r="J46" s="1306">
        <f>+I46/I45*100</f>
        <v>53.589108910891092</v>
      </c>
      <c r="K46" s="1351">
        <v>43.7</v>
      </c>
      <c r="L46" s="1306">
        <f>+K46/K45*100</f>
        <v>46.888412017167383</v>
      </c>
      <c r="M46" s="1352">
        <v>43.1</v>
      </c>
      <c r="N46" s="1307">
        <f>+M46/M45*100</f>
        <v>48.536036036036037</v>
      </c>
      <c r="O46" s="1248"/>
      <c r="P46" s="1295"/>
    </row>
    <row r="47" spans="1:16" s="1298" customFormat="1" ht="14.25" customHeight="1" x14ac:dyDescent="0.2">
      <c r="A47" s="1295"/>
      <c r="B47" s="1338"/>
      <c r="C47" s="758"/>
      <c r="D47" s="1310" t="s">
        <v>71</v>
      </c>
      <c r="E47" s="1350">
        <v>46.2</v>
      </c>
      <c r="F47" s="1306">
        <f>+E47/E45*100</f>
        <v>45.383104125736743</v>
      </c>
      <c r="G47" s="1351">
        <v>44.7</v>
      </c>
      <c r="H47" s="1306">
        <f>+G47/G45*100</f>
        <v>48.799126637554593</v>
      </c>
      <c r="I47" s="1351">
        <v>37.5</v>
      </c>
      <c r="J47" s="1306">
        <f>+I47/I45*100</f>
        <v>46.410891089108915</v>
      </c>
      <c r="K47" s="1351">
        <v>49.5</v>
      </c>
      <c r="L47" s="1306">
        <f>+K47/K45*100</f>
        <v>53.111587982832617</v>
      </c>
      <c r="M47" s="1352">
        <v>45.8</v>
      </c>
      <c r="N47" s="1307">
        <f>+M47/M45*100</f>
        <v>51.576576576576571</v>
      </c>
      <c r="O47" s="1248"/>
      <c r="P47" s="1295"/>
    </row>
    <row r="48" spans="1:16" s="1298" customFormat="1" ht="18.75" customHeight="1" x14ac:dyDescent="0.2">
      <c r="A48" s="1295"/>
      <c r="B48" s="1338"/>
      <c r="C48" s="755" t="s">
        <v>508</v>
      </c>
      <c r="D48" s="761"/>
      <c r="E48" s="1347">
        <v>121</v>
      </c>
      <c r="F48" s="1308">
        <f>+E48/E$42*100</f>
        <v>22.275405007363769</v>
      </c>
      <c r="G48" s="1348">
        <v>113.2</v>
      </c>
      <c r="H48" s="1308">
        <f>+G48/G$42*100</f>
        <v>21.607176942164536</v>
      </c>
      <c r="I48" s="1348">
        <v>104.7</v>
      </c>
      <c r="J48" s="1308">
        <f>+I48/I$42*100</f>
        <v>22.69180754226268</v>
      </c>
      <c r="K48" s="1348">
        <v>94.8</v>
      </c>
      <c r="L48" s="1308">
        <f>+K48/K$42*100</f>
        <v>21.351351351351351</v>
      </c>
      <c r="M48" s="1349">
        <v>88.9</v>
      </c>
      <c r="N48" s="1309">
        <f>+M48/M$42*100</f>
        <v>21.066350710900476</v>
      </c>
      <c r="O48" s="1248"/>
      <c r="P48" s="1295"/>
    </row>
    <row r="49" spans="1:16" s="1298" customFormat="1" ht="14.25" customHeight="1" x14ac:dyDescent="0.2">
      <c r="A49" s="1295"/>
      <c r="B49" s="1338"/>
      <c r="C49" s="758"/>
      <c r="D49" s="1310" t="s">
        <v>72</v>
      </c>
      <c r="E49" s="1351">
        <v>56.3</v>
      </c>
      <c r="F49" s="1306">
        <f>+E49/E48*100</f>
        <v>46.528925619834709</v>
      </c>
      <c r="G49" s="1351">
        <v>49.9</v>
      </c>
      <c r="H49" s="1306">
        <f>+G49/G48*100</f>
        <v>44.081272084805647</v>
      </c>
      <c r="I49" s="1351">
        <v>46.1</v>
      </c>
      <c r="J49" s="1306">
        <f>+I49/I48*100</f>
        <v>44.030563514804207</v>
      </c>
      <c r="K49" s="1351">
        <v>43.1</v>
      </c>
      <c r="L49" s="1306">
        <f>+K49/K48*100</f>
        <v>45.46413502109705</v>
      </c>
      <c r="M49" s="1352">
        <v>45.1</v>
      </c>
      <c r="N49" s="1307">
        <f>+M49/M48*100</f>
        <v>50.73115860517435</v>
      </c>
      <c r="O49" s="1248"/>
      <c r="P49" s="1295"/>
    </row>
    <row r="50" spans="1:16" s="1298" customFormat="1" ht="14.25" customHeight="1" x14ac:dyDescent="0.2">
      <c r="A50" s="1295"/>
      <c r="B50" s="1338"/>
      <c r="C50" s="758"/>
      <c r="D50" s="1310" t="s">
        <v>71</v>
      </c>
      <c r="E50" s="1350">
        <v>64.7</v>
      </c>
      <c r="F50" s="1306">
        <f>+E50/E48*100</f>
        <v>53.471074380165298</v>
      </c>
      <c r="G50" s="1351">
        <v>63.3</v>
      </c>
      <c r="H50" s="1306">
        <f>+G50/G48*100</f>
        <v>55.918727915194346</v>
      </c>
      <c r="I50" s="1351">
        <v>58.6</v>
      </c>
      <c r="J50" s="1306">
        <f>+I50/I48*100</f>
        <v>55.9694364851958</v>
      </c>
      <c r="K50" s="1351">
        <v>51.7</v>
      </c>
      <c r="L50" s="1306">
        <f>+K50/K48*100</f>
        <v>54.535864978902957</v>
      </c>
      <c r="M50" s="1352">
        <v>43.7</v>
      </c>
      <c r="N50" s="1307">
        <f>+M50/M48*100</f>
        <v>49.156355455568054</v>
      </c>
      <c r="O50" s="1248"/>
      <c r="P50" s="1295"/>
    </row>
    <row r="51" spans="1:16" s="1298" customFormat="1" ht="18.75" customHeight="1" x14ac:dyDescent="0.2">
      <c r="A51" s="1295"/>
      <c r="B51" s="1338"/>
      <c r="C51" s="755" t="s">
        <v>509</v>
      </c>
      <c r="D51" s="761"/>
      <c r="E51" s="1347">
        <v>114.6</v>
      </c>
      <c r="F51" s="1308">
        <f>+E51/E$42*100</f>
        <v>21.097201767304856</v>
      </c>
      <c r="G51" s="1348">
        <v>118.8</v>
      </c>
      <c r="H51" s="1308">
        <f>+G51/G$42*100</f>
        <v>22.676083221988929</v>
      </c>
      <c r="I51" s="1348">
        <v>104.5</v>
      </c>
      <c r="J51" s="1308">
        <f>+I51/I$42*100</f>
        <v>22.648461205028177</v>
      </c>
      <c r="K51" s="1348">
        <v>92.8</v>
      </c>
      <c r="L51" s="1308">
        <f>+K51/K$42*100</f>
        <v>20.900900900900901</v>
      </c>
      <c r="M51" s="1349">
        <v>86.6</v>
      </c>
      <c r="N51" s="1309">
        <f>+M51/M$42*100</f>
        <v>20.521327014218009</v>
      </c>
      <c r="O51" s="1248"/>
      <c r="P51" s="1295"/>
    </row>
    <row r="52" spans="1:16" s="1298" customFormat="1" ht="14.25" customHeight="1" x14ac:dyDescent="0.2">
      <c r="A52" s="1295"/>
      <c r="B52" s="1338"/>
      <c r="C52" s="758"/>
      <c r="D52" s="1310" t="s">
        <v>72</v>
      </c>
      <c r="E52" s="1351">
        <v>50.3</v>
      </c>
      <c r="F52" s="1306">
        <f>+E52/E51*100</f>
        <v>43.89179755671902</v>
      </c>
      <c r="G52" s="1351">
        <v>53</v>
      </c>
      <c r="H52" s="1306">
        <f>+G52/G51*100</f>
        <v>44.612794612794616</v>
      </c>
      <c r="I52" s="1351">
        <v>43.9</v>
      </c>
      <c r="J52" s="1306">
        <f>+I52/I51*100</f>
        <v>42.009569377990431</v>
      </c>
      <c r="K52" s="1351">
        <v>35.4</v>
      </c>
      <c r="L52" s="1306">
        <f>+K52/K51*100</f>
        <v>38.146551724137929</v>
      </c>
      <c r="M52" s="1352">
        <v>37.9</v>
      </c>
      <c r="N52" s="1307">
        <f>+M52/M51*100</f>
        <v>43.764434180138565</v>
      </c>
      <c r="O52" s="1248"/>
      <c r="P52" s="1295"/>
    </row>
    <row r="53" spans="1:16" s="1298" customFormat="1" ht="14.25" customHeight="1" x14ac:dyDescent="0.2">
      <c r="A53" s="1295"/>
      <c r="B53" s="1338"/>
      <c r="C53" s="758"/>
      <c r="D53" s="1310" t="s">
        <v>71</v>
      </c>
      <c r="E53" s="1351">
        <v>64.2</v>
      </c>
      <c r="F53" s="1306">
        <f>+E53/E51*100</f>
        <v>56.020942408376975</v>
      </c>
      <c r="G53" s="1351">
        <v>65.8</v>
      </c>
      <c r="H53" s="1306">
        <f>+G53/G51*100</f>
        <v>55.387205387205384</v>
      </c>
      <c r="I53" s="1351">
        <v>60.6</v>
      </c>
      <c r="J53" s="1306">
        <f>+I53/I51*100</f>
        <v>57.990430622009569</v>
      </c>
      <c r="K53" s="1351">
        <v>57.4</v>
      </c>
      <c r="L53" s="1306">
        <f>+K53/K51*100</f>
        <v>61.853448275862064</v>
      </c>
      <c r="M53" s="1352">
        <v>48.7</v>
      </c>
      <c r="N53" s="1307">
        <f>+M53/M51*100</f>
        <v>56.235565819861442</v>
      </c>
      <c r="O53" s="1248"/>
      <c r="P53" s="1295"/>
    </row>
    <row r="54" spans="1:16" s="1298" customFormat="1" ht="18.75" customHeight="1" x14ac:dyDescent="0.2">
      <c r="A54" s="1295"/>
      <c r="B54" s="1338"/>
      <c r="C54" s="755" t="s">
        <v>158</v>
      </c>
      <c r="D54" s="761"/>
      <c r="E54" s="1348">
        <v>205.8</v>
      </c>
      <c r="F54" s="1308">
        <f>+E54/E$42*100</f>
        <v>37.886597938144327</v>
      </c>
      <c r="G54" s="1348">
        <v>200.3</v>
      </c>
      <c r="H54" s="1308">
        <f>+G54/G$42*100</f>
        <v>38.232487115861808</v>
      </c>
      <c r="I54" s="1348">
        <v>171.3</v>
      </c>
      <c r="J54" s="1308">
        <f>+I54/I$42*100</f>
        <v>37.12613784135241</v>
      </c>
      <c r="K54" s="1348">
        <v>163.1</v>
      </c>
      <c r="L54" s="1308">
        <f>+K54/K$42*100</f>
        <v>36.734234234234229</v>
      </c>
      <c r="M54" s="1349">
        <v>157.69999999999999</v>
      </c>
      <c r="N54" s="1309">
        <f>+M54/M$42*100</f>
        <v>37.369668246445499</v>
      </c>
      <c r="O54" s="1248"/>
      <c r="P54" s="1295"/>
    </row>
    <row r="55" spans="1:16" s="1298" customFormat="1" ht="14.25" customHeight="1" x14ac:dyDescent="0.2">
      <c r="A55" s="1295"/>
      <c r="B55" s="1338"/>
      <c r="C55" s="758"/>
      <c r="D55" s="1310" t="s">
        <v>72</v>
      </c>
      <c r="E55" s="1351">
        <v>113.5</v>
      </c>
      <c r="F55" s="1306">
        <f>+E55/E54*100</f>
        <v>55.150631681243922</v>
      </c>
      <c r="G55" s="1351">
        <v>108.8</v>
      </c>
      <c r="H55" s="1306">
        <f>+G55/G54*100</f>
        <v>54.318522216674978</v>
      </c>
      <c r="I55" s="1351">
        <v>90.9</v>
      </c>
      <c r="J55" s="1306">
        <f>+I55/I54*100</f>
        <v>53.064798598949217</v>
      </c>
      <c r="K55" s="1351">
        <v>84.9</v>
      </c>
      <c r="L55" s="1306">
        <f>+K55/K54*100</f>
        <v>52.053954629061927</v>
      </c>
      <c r="M55" s="1352">
        <v>80.5</v>
      </c>
      <c r="N55" s="1307">
        <f>+M55/M54*100</f>
        <v>51.046290424857332</v>
      </c>
      <c r="O55" s="1248"/>
      <c r="P55" s="1295"/>
    </row>
    <row r="56" spans="1:16" s="1298" customFormat="1" ht="14.25" customHeight="1" x14ac:dyDescent="0.2">
      <c r="A56" s="1295"/>
      <c r="B56" s="1338"/>
      <c r="C56" s="758"/>
      <c r="D56" s="1310" t="s">
        <v>71</v>
      </c>
      <c r="E56" s="1351">
        <v>92.3</v>
      </c>
      <c r="F56" s="1306">
        <f>+E56/E54*100</f>
        <v>44.849368318756071</v>
      </c>
      <c r="G56" s="1351">
        <v>91.5</v>
      </c>
      <c r="H56" s="1306">
        <f>+G56/G54*100</f>
        <v>45.681477783325008</v>
      </c>
      <c r="I56" s="1351">
        <v>80.400000000000006</v>
      </c>
      <c r="J56" s="1306">
        <f>+I56/I54*100</f>
        <v>46.935201401050783</v>
      </c>
      <c r="K56" s="1351">
        <v>78.2</v>
      </c>
      <c r="L56" s="1306">
        <f>+K56/K54*100</f>
        <v>47.94604537093808</v>
      </c>
      <c r="M56" s="1352">
        <v>77.2</v>
      </c>
      <c r="N56" s="1307">
        <f>+M56/M54*100</f>
        <v>48.953709575142682</v>
      </c>
      <c r="O56" s="1248"/>
      <c r="P56" s="1295"/>
    </row>
    <row r="57" spans="1:16" s="835" customFormat="1" ht="12" customHeight="1" x14ac:dyDescent="0.2">
      <c r="A57" s="851"/>
      <c r="B57" s="852"/>
      <c r="C57" s="853" t="s">
        <v>554</v>
      </c>
      <c r="D57" s="854"/>
      <c r="E57" s="855"/>
      <c r="F57" s="1276"/>
      <c r="G57" s="855"/>
      <c r="H57" s="1276"/>
      <c r="I57" s="855"/>
      <c r="J57" s="1276"/>
      <c r="K57" s="855"/>
      <c r="L57" s="1276"/>
      <c r="M57" s="855"/>
      <c r="N57" s="1276"/>
      <c r="O57" s="856"/>
      <c r="P57" s="847"/>
    </row>
    <row r="58" spans="1:16" s="1356" customFormat="1" ht="13.5" customHeight="1" x14ac:dyDescent="0.2">
      <c r="A58" s="1353"/>
      <c r="B58" s="1354"/>
      <c r="C58" s="1278" t="s">
        <v>398</v>
      </c>
      <c r="D58" s="758"/>
      <c r="E58" s="1531" t="s">
        <v>88</v>
      </c>
      <c r="F58" s="1531"/>
      <c r="G58" s="1531"/>
      <c r="H58" s="1531"/>
      <c r="I58" s="1531"/>
      <c r="J58" s="1531"/>
      <c r="K58" s="1531"/>
      <c r="L58" s="1531"/>
      <c r="M58" s="1531"/>
      <c r="N58" s="1531"/>
      <c r="O58" s="1355"/>
      <c r="P58" s="1353"/>
    </row>
    <row r="59" spans="1:16" ht="13.5" customHeight="1" x14ac:dyDescent="0.2">
      <c r="A59" s="1231"/>
      <c r="B59" s="1357">
        <v>8</v>
      </c>
      <c r="C59" s="1494">
        <v>43132</v>
      </c>
      <c r="D59" s="1494"/>
      <c r="E59" s="1227"/>
      <c r="F59" s="1227"/>
      <c r="G59" s="1227"/>
      <c r="H59" s="1227"/>
      <c r="I59" s="1227"/>
      <c r="J59" s="1227"/>
      <c r="K59" s="1227"/>
      <c r="L59" s="1227"/>
      <c r="M59" s="1227"/>
      <c r="N59" s="1227"/>
      <c r="O59" s="1234"/>
      <c r="P59" s="1231"/>
    </row>
  </sheetData>
  <mergeCells count="163">
    <mergeCell ref="C8:D8"/>
    <mergeCell ref="E8:F8"/>
    <mergeCell ref="G8:H8"/>
    <mergeCell ref="I8:J8"/>
    <mergeCell ref="K8:L8"/>
    <mergeCell ref="M8:N8"/>
    <mergeCell ref="I1:N1"/>
    <mergeCell ref="M3:N3"/>
    <mergeCell ref="C4:N4"/>
    <mergeCell ref="C5:D6"/>
    <mergeCell ref="E7:F7"/>
    <mergeCell ref="G7:H7"/>
    <mergeCell ref="I7:J7"/>
    <mergeCell ref="K7:L7"/>
    <mergeCell ref="M7:N7"/>
    <mergeCell ref="E9:F9"/>
    <mergeCell ref="G9:H9"/>
    <mergeCell ref="I9:J9"/>
    <mergeCell ref="K9:L9"/>
    <mergeCell ref="M9:N9"/>
    <mergeCell ref="E10:F10"/>
    <mergeCell ref="G10:H10"/>
    <mergeCell ref="I10:J10"/>
    <mergeCell ref="K10:L10"/>
    <mergeCell ref="M10:N10"/>
    <mergeCell ref="E11:F11"/>
    <mergeCell ref="G11:H11"/>
    <mergeCell ref="I11:J11"/>
    <mergeCell ref="K11:L11"/>
    <mergeCell ref="M11:N11"/>
    <mergeCell ref="E12:F12"/>
    <mergeCell ref="G12:H12"/>
    <mergeCell ref="I12:J12"/>
    <mergeCell ref="K12:L12"/>
    <mergeCell ref="M12:N12"/>
    <mergeCell ref="M15:N15"/>
    <mergeCell ref="E16:F16"/>
    <mergeCell ref="G16:H16"/>
    <mergeCell ref="I16:J16"/>
    <mergeCell ref="K16:L16"/>
    <mergeCell ref="M16:N16"/>
    <mergeCell ref="E13:F13"/>
    <mergeCell ref="G13:H13"/>
    <mergeCell ref="I13:J13"/>
    <mergeCell ref="K13:L13"/>
    <mergeCell ref="M13:N13"/>
    <mergeCell ref="E14:F14"/>
    <mergeCell ref="G14:H14"/>
    <mergeCell ref="I14:J14"/>
    <mergeCell ref="K14:L14"/>
    <mergeCell ref="M14:N14"/>
    <mergeCell ref="C18:D18"/>
    <mergeCell ref="E18:F18"/>
    <mergeCell ref="G18:H18"/>
    <mergeCell ref="I18:J18"/>
    <mergeCell ref="K18:L18"/>
    <mergeCell ref="E15:F15"/>
    <mergeCell ref="G15:H15"/>
    <mergeCell ref="I15:J15"/>
    <mergeCell ref="K15:L15"/>
    <mergeCell ref="M18:N18"/>
    <mergeCell ref="E19:F19"/>
    <mergeCell ref="G19:H19"/>
    <mergeCell ref="I19:J19"/>
    <mergeCell ref="K19:L19"/>
    <mergeCell ref="M19:N19"/>
    <mergeCell ref="E17:F17"/>
    <mergeCell ref="G17:H17"/>
    <mergeCell ref="I17:J17"/>
    <mergeCell ref="K17:L17"/>
    <mergeCell ref="M17:N17"/>
    <mergeCell ref="E20:F20"/>
    <mergeCell ref="G20:H20"/>
    <mergeCell ref="I20:J20"/>
    <mergeCell ref="K20:L20"/>
    <mergeCell ref="M20:N20"/>
    <mergeCell ref="E21:F21"/>
    <mergeCell ref="G21:H21"/>
    <mergeCell ref="I21:J21"/>
    <mergeCell ref="K21:L21"/>
    <mergeCell ref="M21:N21"/>
    <mergeCell ref="E22:F22"/>
    <mergeCell ref="G22:H22"/>
    <mergeCell ref="I22:J22"/>
    <mergeCell ref="K22:L22"/>
    <mergeCell ref="M22:N22"/>
    <mergeCell ref="E23:F23"/>
    <mergeCell ref="G23:H23"/>
    <mergeCell ref="I23:J23"/>
    <mergeCell ref="K23:L23"/>
    <mergeCell ref="M23:N23"/>
    <mergeCell ref="E24:F24"/>
    <mergeCell ref="G24:H24"/>
    <mergeCell ref="I24:J24"/>
    <mergeCell ref="K24:L24"/>
    <mergeCell ref="M24:N24"/>
    <mergeCell ref="E25:F25"/>
    <mergeCell ref="G25:H25"/>
    <mergeCell ref="I25:J25"/>
    <mergeCell ref="K25:L25"/>
    <mergeCell ref="M25:N25"/>
    <mergeCell ref="E26:F26"/>
    <mergeCell ref="G26:H26"/>
    <mergeCell ref="I26:J26"/>
    <mergeCell ref="K26:L26"/>
    <mergeCell ref="M26:N26"/>
    <mergeCell ref="E27:F27"/>
    <mergeCell ref="G27:H27"/>
    <mergeCell ref="I27:J27"/>
    <mergeCell ref="K27:L27"/>
    <mergeCell ref="M27:N27"/>
    <mergeCell ref="E28:F28"/>
    <mergeCell ref="G28:H28"/>
    <mergeCell ref="I28:J28"/>
    <mergeCell ref="K28:L28"/>
    <mergeCell ref="M28:N28"/>
    <mergeCell ref="E29:F29"/>
    <mergeCell ref="G29:H29"/>
    <mergeCell ref="I29:J29"/>
    <mergeCell ref="K29:L29"/>
    <mergeCell ref="M29:N29"/>
    <mergeCell ref="C32:D32"/>
    <mergeCell ref="E32:F32"/>
    <mergeCell ref="G32:H32"/>
    <mergeCell ref="I32:J32"/>
    <mergeCell ref="K32:L32"/>
    <mergeCell ref="M32:N32"/>
    <mergeCell ref="E30:F30"/>
    <mergeCell ref="G30:H30"/>
    <mergeCell ref="I30:J30"/>
    <mergeCell ref="K30:L30"/>
    <mergeCell ref="M30:N30"/>
    <mergeCell ref="E31:F31"/>
    <mergeCell ref="G31:H31"/>
    <mergeCell ref="I31:J31"/>
    <mergeCell ref="K31:L31"/>
    <mergeCell ref="M31:N31"/>
    <mergeCell ref="E35:F35"/>
    <mergeCell ref="G35:H35"/>
    <mergeCell ref="I35:J35"/>
    <mergeCell ref="K35:L35"/>
    <mergeCell ref="M35:N35"/>
    <mergeCell ref="M36:N36"/>
    <mergeCell ref="E33:F33"/>
    <mergeCell ref="G33:H33"/>
    <mergeCell ref="I33:J33"/>
    <mergeCell ref="K33:L33"/>
    <mergeCell ref="M33:N33"/>
    <mergeCell ref="E34:F34"/>
    <mergeCell ref="G34:H34"/>
    <mergeCell ref="I34:J34"/>
    <mergeCell ref="K34:L34"/>
    <mergeCell ref="M34:N34"/>
    <mergeCell ref="C42:D42"/>
    <mergeCell ref="E58:N58"/>
    <mergeCell ref="C59:D59"/>
    <mergeCell ref="C37:N37"/>
    <mergeCell ref="C38:D39"/>
    <mergeCell ref="E40:F40"/>
    <mergeCell ref="G40:H40"/>
    <mergeCell ref="I40:J40"/>
    <mergeCell ref="K40:L40"/>
    <mergeCell ref="M40:N40"/>
  </mergeCells>
  <conditionalFormatting sqref="E7:N7 E40:N40">
    <cfRule type="cellIs" dxfId="19" priority="1" operator="equal">
      <formula>"1.º trimestre"</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5">
    <tabColor theme="5"/>
  </sheetPr>
  <dimension ref="A1:S62"/>
  <sheetViews>
    <sheetView zoomScaleNormal="100" workbookViewId="0"/>
  </sheetViews>
  <sheetFormatPr defaultRowHeight="12.75" x14ac:dyDescent="0.2"/>
  <cols>
    <col min="1" max="1" width="1" style="132" customWidth="1"/>
    <col min="2" max="2" width="2.5703125" style="132" customWidth="1"/>
    <col min="3" max="3" width="1" style="132" customWidth="1"/>
    <col min="4" max="4" width="24.7109375" style="132" customWidth="1"/>
    <col min="5" max="17" width="5.42578125" style="132" customWidth="1"/>
    <col min="18" max="18" width="2.5703125" style="132" customWidth="1"/>
    <col min="19" max="19" width="1" style="132" customWidth="1"/>
    <col min="20" max="16384" width="9.140625" style="132"/>
  </cols>
  <sheetData>
    <row r="1" spans="1:19" ht="13.5" customHeight="1" x14ac:dyDescent="0.2">
      <c r="A1" s="131"/>
      <c r="B1" s="1552" t="s">
        <v>399</v>
      </c>
      <c r="C1" s="1552"/>
      <c r="D1" s="1552"/>
      <c r="E1" s="133"/>
      <c r="F1" s="133"/>
      <c r="G1" s="133"/>
      <c r="H1" s="133"/>
      <c r="I1" s="133"/>
      <c r="J1" s="133"/>
      <c r="K1" s="133"/>
      <c r="L1" s="133"/>
      <c r="M1" s="133"/>
      <c r="N1" s="133"/>
      <c r="O1" s="133"/>
      <c r="P1" s="133"/>
      <c r="Q1" s="133"/>
      <c r="R1" s="133"/>
      <c r="S1" s="131"/>
    </row>
    <row r="2" spans="1:19" ht="6" customHeight="1" x14ac:dyDescent="0.2">
      <c r="A2" s="131"/>
      <c r="B2" s="590"/>
      <c r="C2" s="590"/>
      <c r="D2" s="590"/>
      <c r="E2" s="226"/>
      <c r="F2" s="226"/>
      <c r="G2" s="226"/>
      <c r="H2" s="226"/>
      <c r="I2" s="226"/>
      <c r="J2" s="226"/>
      <c r="K2" s="226"/>
      <c r="L2" s="226"/>
      <c r="M2" s="226"/>
      <c r="N2" s="226"/>
      <c r="O2" s="226"/>
      <c r="P2" s="226"/>
      <c r="Q2" s="226"/>
      <c r="R2" s="227"/>
      <c r="S2" s="133"/>
    </row>
    <row r="3" spans="1:19" ht="10.5" customHeight="1" thickBot="1" x14ac:dyDescent="0.25">
      <c r="A3" s="131"/>
      <c r="B3" s="133"/>
      <c r="C3" s="133"/>
      <c r="D3" s="133"/>
      <c r="E3" s="564"/>
      <c r="F3" s="564"/>
      <c r="G3" s="133"/>
      <c r="H3" s="133"/>
      <c r="I3" s="133"/>
      <c r="J3" s="133"/>
      <c r="K3" s="133"/>
      <c r="L3" s="133"/>
      <c r="M3" s="133"/>
      <c r="N3" s="133"/>
      <c r="O3" s="133"/>
      <c r="P3" s="564"/>
      <c r="Q3" s="564" t="s">
        <v>70</v>
      </c>
      <c r="R3" s="228"/>
      <c r="S3" s="133"/>
    </row>
    <row r="4" spans="1:19" ht="13.5" customHeight="1" thickBot="1" x14ac:dyDescent="0.25">
      <c r="A4" s="131"/>
      <c r="B4" s="133"/>
      <c r="C4" s="390" t="s">
        <v>400</v>
      </c>
      <c r="D4" s="395"/>
      <c r="E4" s="396"/>
      <c r="F4" s="396"/>
      <c r="G4" s="396"/>
      <c r="H4" s="396"/>
      <c r="I4" s="396"/>
      <c r="J4" s="396"/>
      <c r="K4" s="396"/>
      <c r="L4" s="396"/>
      <c r="M4" s="396"/>
      <c r="N4" s="396"/>
      <c r="O4" s="396"/>
      <c r="P4" s="396"/>
      <c r="Q4" s="397"/>
      <c r="R4" s="228"/>
      <c r="S4" s="133"/>
    </row>
    <row r="5" spans="1:19" ht="12" customHeight="1" x14ac:dyDescent="0.2">
      <c r="A5" s="131"/>
      <c r="B5" s="133"/>
      <c r="C5" s="903" t="s">
        <v>78</v>
      </c>
      <c r="D5" s="903"/>
      <c r="E5" s="179"/>
      <c r="F5" s="179"/>
      <c r="G5" s="179"/>
      <c r="H5" s="179"/>
      <c r="I5" s="179"/>
      <c r="J5" s="179"/>
      <c r="K5" s="179"/>
      <c r="L5" s="179"/>
      <c r="M5" s="179"/>
      <c r="N5" s="179"/>
      <c r="O5" s="179"/>
      <c r="P5" s="179"/>
      <c r="Q5" s="179"/>
      <c r="R5" s="228"/>
      <c r="S5" s="133"/>
    </row>
    <row r="6" spans="1:19" s="92" customFormat="1" ht="13.5" customHeight="1" x14ac:dyDescent="0.2">
      <c r="A6" s="158"/>
      <c r="B6" s="167"/>
      <c r="C6" s="1549" t="s">
        <v>127</v>
      </c>
      <c r="D6" s="1550"/>
      <c r="E6" s="1550"/>
      <c r="F6" s="1550"/>
      <c r="G6" s="1550"/>
      <c r="H6" s="1550"/>
      <c r="I6" s="1550"/>
      <c r="J6" s="1550"/>
      <c r="K6" s="1550"/>
      <c r="L6" s="1550"/>
      <c r="M6" s="1550"/>
      <c r="N6" s="1550"/>
      <c r="O6" s="1550"/>
      <c r="P6" s="1550"/>
      <c r="Q6" s="1551"/>
      <c r="R6" s="228"/>
      <c r="S6" s="2"/>
    </row>
    <row r="7" spans="1:19" s="92" customFormat="1" ht="3.75" customHeight="1" x14ac:dyDescent="0.2">
      <c r="A7" s="158"/>
      <c r="B7" s="167"/>
      <c r="C7" s="904"/>
      <c r="D7" s="904"/>
      <c r="E7" s="905"/>
      <c r="F7" s="905"/>
      <c r="G7" s="905"/>
      <c r="H7" s="905"/>
      <c r="I7" s="905"/>
      <c r="J7" s="905"/>
      <c r="K7" s="905"/>
      <c r="L7" s="905"/>
      <c r="M7" s="905"/>
      <c r="N7" s="905"/>
      <c r="O7" s="905"/>
      <c r="P7" s="905"/>
      <c r="Q7" s="905"/>
      <c r="R7" s="228"/>
      <c r="S7" s="2"/>
    </row>
    <row r="8" spans="1:19" s="92" customFormat="1" ht="13.5" customHeight="1" x14ac:dyDescent="0.2">
      <c r="A8" s="158"/>
      <c r="B8" s="167"/>
      <c r="C8" s="905"/>
      <c r="D8" s="905"/>
      <c r="E8" s="1553">
        <v>2017</v>
      </c>
      <c r="F8" s="1553"/>
      <c r="G8" s="1553"/>
      <c r="H8" s="1553"/>
      <c r="I8" s="1553"/>
      <c r="J8" s="1553"/>
      <c r="K8" s="1553"/>
      <c r="L8" s="1553"/>
      <c r="M8" s="1553"/>
      <c r="N8" s="1553"/>
      <c r="O8" s="1553"/>
      <c r="P8" s="1553"/>
      <c r="Q8" s="1222">
        <v>2018</v>
      </c>
      <c r="R8" s="228"/>
      <c r="S8" s="2"/>
    </row>
    <row r="9" spans="1:19" ht="12.75" customHeight="1" x14ac:dyDescent="0.2">
      <c r="A9" s="131"/>
      <c r="B9" s="133"/>
      <c r="C9" s="1544"/>
      <c r="D9" s="1544"/>
      <c r="E9" s="710" t="s">
        <v>93</v>
      </c>
      <c r="F9" s="710" t="s">
        <v>104</v>
      </c>
      <c r="G9" s="710" t="s">
        <v>103</v>
      </c>
      <c r="H9" s="710" t="s">
        <v>102</v>
      </c>
      <c r="I9" s="710" t="s">
        <v>101</v>
      </c>
      <c r="J9" s="710" t="s">
        <v>100</v>
      </c>
      <c r="K9" s="710" t="s">
        <v>99</v>
      </c>
      <c r="L9" s="710" t="s">
        <v>98</v>
      </c>
      <c r="M9" s="710" t="s">
        <v>97</v>
      </c>
      <c r="N9" s="710" t="s">
        <v>96</v>
      </c>
      <c r="O9" s="710" t="s">
        <v>95</v>
      </c>
      <c r="P9" s="710" t="s">
        <v>94</v>
      </c>
      <c r="Q9" s="710" t="s">
        <v>93</v>
      </c>
      <c r="R9" s="228"/>
      <c r="S9" s="133"/>
    </row>
    <row r="10" spans="1:19" ht="3.75" customHeight="1" x14ac:dyDescent="0.2">
      <c r="A10" s="131"/>
      <c r="B10" s="133"/>
      <c r="C10" s="863"/>
      <c r="D10" s="863"/>
      <c r="E10" s="860"/>
      <c r="F10" s="860"/>
      <c r="G10" s="860"/>
      <c r="H10" s="860"/>
      <c r="I10" s="860"/>
      <c r="J10" s="860"/>
      <c r="K10" s="860"/>
      <c r="L10" s="860"/>
      <c r="M10" s="860"/>
      <c r="N10" s="860"/>
      <c r="O10" s="860"/>
      <c r="P10" s="860"/>
      <c r="Q10" s="860"/>
      <c r="R10" s="228"/>
      <c r="S10" s="133"/>
    </row>
    <row r="11" spans="1:19" ht="13.5" customHeight="1" x14ac:dyDescent="0.2">
      <c r="A11" s="131"/>
      <c r="B11" s="133"/>
      <c r="C11" s="1547" t="s">
        <v>384</v>
      </c>
      <c r="D11" s="1548"/>
      <c r="E11" s="861"/>
      <c r="F11" s="861"/>
      <c r="G11" s="861"/>
      <c r="H11" s="861"/>
      <c r="I11" s="861"/>
      <c r="J11" s="861"/>
      <c r="K11" s="861"/>
      <c r="L11" s="861"/>
      <c r="M11" s="861"/>
      <c r="N11" s="861"/>
      <c r="O11" s="861"/>
      <c r="P11" s="861"/>
      <c r="Q11" s="861"/>
      <c r="R11" s="228"/>
      <c r="S11" s="133"/>
    </row>
    <row r="12" spans="1:19" s="166" customFormat="1" ht="13.5" customHeight="1" x14ac:dyDescent="0.2">
      <c r="A12" s="158"/>
      <c r="B12" s="167"/>
      <c r="D12" s="908" t="s">
        <v>68</v>
      </c>
      <c r="E12" s="864">
        <v>87</v>
      </c>
      <c r="F12" s="864">
        <v>78</v>
      </c>
      <c r="G12" s="864">
        <v>66</v>
      </c>
      <c r="H12" s="864">
        <v>61</v>
      </c>
      <c r="I12" s="864">
        <v>45</v>
      </c>
      <c r="J12" s="864">
        <v>39</v>
      </c>
      <c r="K12" s="864">
        <v>39</v>
      </c>
      <c r="L12" s="864">
        <v>32</v>
      </c>
      <c r="M12" s="864">
        <v>29</v>
      </c>
      <c r="N12" s="864">
        <v>24</v>
      </c>
      <c r="O12" s="864">
        <v>42</v>
      </c>
      <c r="P12" s="864">
        <v>49</v>
      </c>
      <c r="Q12" s="864">
        <v>48</v>
      </c>
      <c r="R12" s="228"/>
      <c r="S12" s="133"/>
    </row>
    <row r="13" spans="1:19" s="155" customFormat="1" ht="18.75" customHeight="1" x14ac:dyDescent="0.2">
      <c r="A13" s="158"/>
      <c r="B13" s="167"/>
      <c r="C13" s="589"/>
      <c r="D13" s="229"/>
      <c r="E13" s="160"/>
      <c r="F13" s="160"/>
      <c r="G13" s="160"/>
      <c r="H13" s="160"/>
      <c r="I13" s="160"/>
      <c r="J13" s="160"/>
      <c r="K13" s="160"/>
      <c r="L13" s="160"/>
      <c r="M13" s="160"/>
      <c r="N13" s="160"/>
      <c r="O13" s="160"/>
      <c r="P13" s="160"/>
      <c r="Q13" s="160"/>
      <c r="R13" s="228"/>
      <c r="S13" s="133"/>
    </row>
    <row r="14" spans="1:19" s="155" customFormat="1" ht="13.5" customHeight="1" x14ac:dyDescent="0.2">
      <c r="A14" s="158"/>
      <c r="B14" s="167"/>
      <c r="C14" s="1547" t="s">
        <v>144</v>
      </c>
      <c r="D14" s="1548"/>
      <c r="E14" s="160"/>
      <c r="F14" s="160"/>
      <c r="G14" s="160"/>
      <c r="H14" s="160"/>
      <c r="I14" s="160"/>
      <c r="J14" s="160"/>
      <c r="K14" s="160"/>
      <c r="L14" s="160"/>
      <c r="M14" s="160"/>
      <c r="N14" s="160"/>
      <c r="O14" s="160"/>
      <c r="P14" s="160"/>
      <c r="Q14" s="160"/>
      <c r="R14" s="228"/>
      <c r="S14" s="133"/>
    </row>
    <row r="15" spans="1:19" s="162" customFormat="1" ht="13.5" customHeight="1" x14ac:dyDescent="0.2">
      <c r="A15" s="158"/>
      <c r="B15" s="167"/>
      <c r="D15" s="908" t="s">
        <v>68</v>
      </c>
      <c r="E15" s="897">
        <v>1653</v>
      </c>
      <c r="F15" s="897">
        <v>1154</v>
      </c>
      <c r="G15" s="897">
        <v>892</v>
      </c>
      <c r="H15" s="897">
        <v>1028</v>
      </c>
      <c r="I15" s="897">
        <v>1001</v>
      </c>
      <c r="J15" s="897">
        <v>742</v>
      </c>
      <c r="K15" s="897">
        <v>706</v>
      </c>
      <c r="L15" s="897">
        <v>378</v>
      </c>
      <c r="M15" s="897">
        <v>551</v>
      </c>
      <c r="N15" s="897">
        <v>626</v>
      </c>
      <c r="O15" s="897">
        <v>931</v>
      </c>
      <c r="P15" s="897">
        <v>1293</v>
      </c>
      <c r="Q15" s="897">
        <v>1398</v>
      </c>
      <c r="R15" s="231"/>
      <c r="S15" s="156"/>
    </row>
    <row r="16" spans="1:19" s="137" customFormat="1" ht="26.25" customHeight="1" x14ac:dyDescent="0.2">
      <c r="A16" s="923"/>
      <c r="B16" s="136"/>
      <c r="C16" s="924"/>
      <c r="D16" s="925" t="s">
        <v>590</v>
      </c>
      <c r="E16" s="926">
        <v>1230</v>
      </c>
      <c r="F16" s="926">
        <v>612</v>
      </c>
      <c r="G16" s="926">
        <v>594</v>
      </c>
      <c r="H16" s="926">
        <v>724</v>
      </c>
      <c r="I16" s="926">
        <v>819</v>
      </c>
      <c r="J16" s="926">
        <v>581</v>
      </c>
      <c r="K16" s="926">
        <v>548</v>
      </c>
      <c r="L16" s="926">
        <v>217</v>
      </c>
      <c r="M16" s="926">
        <v>338</v>
      </c>
      <c r="N16" s="926">
        <v>478</v>
      </c>
      <c r="O16" s="926">
        <v>710</v>
      </c>
      <c r="P16" s="926">
        <v>1085</v>
      </c>
      <c r="Q16" s="926">
        <v>1015</v>
      </c>
      <c r="R16" s="921"/>
      <c r="S16" s="136"/>
    </row>
    <row r="17" spans="1:19" s="155" customFormat="1" ht="18.75" customHeight="1" x14ac:dyDescent="0.2">
      <c r="A17" s="158"/>
      <c r="B17" s="154"/>
      <c r="C17" s="589" t="s">
        <v>235</v>
      </c>
      <c r="D17" s="927" t="s">
        <v>591</v>
      </c>
      <c r="E17" s="917">
        <v>423</v>
      </c>
      <c r="F17" s="917">
        <v>542</v>
      </c>
      <c r="G17" s="917">
        <v>298</v>
      </c>
      <c r="H17" s="917">
        <v>304</v>
      </c>
      <c r="I17" s="917">
        <v>182</v>
      </c>
      <c r="J17" s="917">
        <v>161</v>
      </c>
      <c r="K17" s="917">
        <v>158</v>
      </c>
      <c r="L17" s="917">
        <v>161</v>
      </c>
      <c r="M17" s="917">
        <v>213</v>
      </c>
      <c r="N17" s="917">
        <v>148</v>
      </c>
      <c r="O17" s="917">
        <v>221</v>
      </c>
      <c r="P17" s="917">
        <v>208</v>
      </c>
      <c r="Q17" s="917">
        <v>383</v>
      </c>
      <c r="R17" s="228"/>
      <c r="S17" s="133"/>
    </row>
    <row r="18" spans="1:19" s="155" customFormat="1" x14ac:dyDescent="0.2">
      <c r="A18" s="158"/>
      <c r="B18" s="154"/>
      <c r="C18" s="589"/>
      <c r="D18" s="232"/>
      <c r="E18" s="160"/>
      <c r="F18" s="160"/>
      <c r="G18" s="160"/>
      <c r="H18" s="160"/>
      <c r="I18" s="160"/>
      <c r="J18" s="160"/>
      <c r="K18" s="160"/>
      <c r="L18" s="160"/>
      <c r="M18" s="160"/>
      <c r="N18" s="160"/>
      <c r="O18" s="160"/>
      <c r="P18" s="160"/>
      <c r="Q18" s="160"/>
      <c r="R18" s="228"/>
      <c r="S18" s="133"/>
    </row>
    <row r="19" spans="1:19" s="155" customFormat="1" ht="13.5" customHeight="1" x14ac:dyDescent="0.2">
      <c r="A19" s="158"/>
      <c r="B19" s="154"/>
      <c r="C19" s="589"/>
      <c r="D19" s="232"/>
      <c r="E19" s="150"/>
      <c r="F19" s="150"/>
      <c r="G19" s="150"/>
      <c r="H19" s="150"/>
      <c r="I19" s="150"/>
      <c r="J19" s="150"/>
      <c r="K19" s="150"/>
      <c r="L19" s="150"/>
      <c r="M19" s="150"/>
      <c r="N19" s="150"/>
      <c r="O19" s="150"/>
      <c r="P19" s="150"/>
      <c r="Q19" s="150"/>
      <c r="R19" s="228"/>
      <c r="S19" s="133"/>
    </row>
    <row r="20" spans="1:19" s="155" customFormat="1" ht="13.5" customHeight="1" x14ac:dyDescent="0.2">
      <c r="A20" s="158"/>
      <c r="B20" s="154"/>
      <c r="C20" s="589"/>
      <c r="D20" s="475"/>
      <c r="E20" s="161"/>
      <c r="F20" s="161"/>
      <c r="G20" s="161"/>
      <c r="H20" s="161"/>
      <c r="I20" s="161"/>
      <c r="J20" s="161"/>
      <c r="K20" s="161"/>
      <c r="L20" s="161"/>
      <c r="M20" s="161"/>
      <c r="N20" s="161"/>
      <c r="O20" s="161"/>
      <c r="P20" s="161"/>
      <c r="Q20" s="161"/>
      <c r="R20" s="228"/>
      <c r="S20" s="133"/>
    </row>
    <row r="21" spans="1:19" s="155" customFormat="1" ht="13.5" customHeight="1" x14ac:dyDescent="0.2">
      <c r="A21" s="158"/>
      <c r="B21" s="154"/>
      <c r="C21" s="589"/>
      <c r="D21" s="475"/>
      <c r="E21" s="161"/>
      <c r="F21" s="161"/>
      <c r="G21" s="161"/>
      <c r="H21" s="161"/>
      <c r="I21" s="161"/>
      <c r="J21" s="161"/>
      <c r="K21" s="161"/>
      <c r="L21" s="161"/>
      <c r="M21" s="161"/>
      <c r="N21" s="161"/>
      <c r="O21" s="161"/>
      <c r="P21" s="161"/>
      <c r="Q21" s="161"/>
      <c r="R21" s="228"/>
      <c r="S21" s="133"/>
    </row>
    <row r="22" spans="1:19" s="155" customFormat="1" ht="13.5" customHeight="1" x14ac:dyDescent="0.2">
      <c r="A22" s="153"/>
      <c r="B22" s="154"/>
      <c r="C22" s="589"/>
      <c r="D22" s="475"/>
      <c r="E22" s="161"/>
      <c r="F22" s="161"/>
      <c r="G22" s="161"/>
      <c r="H22" s="161"/>
      <c r="I22" s="161"/>
      <c r="J22" s="161"/>
      <c r="K22" s="161"/>
      <c r="L22" s="161"/>
      <c r="M22" s="161"/>
      <c r="N22" s="161"/>
      <c r="O22" s="161"/>
      <c r="P22" s="161"/>
      <c r="Q22" s="161"/>
      <c r="R22" s="228"/>
      <c r="S22" s="133"/>
    </row>
    <row r="23" spans="1:19" s="155" customFormat="1" ht="13.5" customHeight="1" x14ac:dyDescent="0.2">
      <c r="A23" s="153"/>
      <c r="B23" s="154"/>
      <c r="C23" s="589"/>
      <c r="D23" s="475"/>
      <c r="E23" s="161"/>
      <c r="F23" s="161"/>
      <c r="G23" s="161"/>
      <c r="H23" s="161"/>
      <c r="I23" s="161"/>
      <c r="J23" s="161"/>
      <c r="K23" s="161"/>
      <c r="L23" s="161"/>
      <c r="M23" s="161"/>
      <c r="N23" s="161"/>
      <c r="O23" s="161"/>
      <c r="P23" s="161"/>
      <c r="Q23" s="161"/>
      <c r="R23" s="228"/>
      <c r="S23" s="133"/>
    </row>
    <row r="24" spans="1:19" s="155" customFormat="1" ht="13.5" customHeight="1" x14ac:dyDescent="0.2">
      <c r="A24" s="153"/>
      <c r="B24" s="154"/>
      <c r="C24" s="589"/>
      <c r="D24" s="475"/>
      <c r="E24" s="161"/>
      <c r="F24" s="161"/>
      <c r="G24" s="161"/>
      <c r="H24" s="161"/>
      <c r="I24" s="161"/>
      <c r="J24" s="161"/>
      <c r="K24" s="161"/>
      <c r="L24" s="161"/>
      <c r="M24" s="161"/>
      <c r="N24" s="161"/>
      <c r="O24" s="161"/>
      <c r="P24" s="161"/>
      <c r="Q24" s="161"/>
      <c r="R24" s="228"/>
      <c r="S24" s="133"/>
    </row>
    <row r="25" spans="1:19" s="155" customFormat="1" ht="13.5" customHeight="1" x14ac:dyDescent="0.2">
      <c r="A25" s="153"/>
      <c r="B25" s="154"/>
      <c r="C25" s="589"/>
      <c r="D25" s="475"/>
      <c r="E25" s="161"/>
      <c r="F25" s="161"/>
      <c r="G25" s="161"/>
      <c r="H25" s="161"/>
      <c r="I25" s="161"/>
      <c r="J25" s="161"/>
      <c r="K25" s="161"/>
      <c r="L25" s="161"/>
      <c r="M25" s="161"/>
      <c r="N25" s="161"/>
      <c r="O25" s="161"/>
      <c r="P25" s="161"/>
      <c r="Q25" s="161"/>
      <c r="R25" s="228"/>
      <c r="S25" s="133"/>
    </row>
    <row r="26" spans="1:19" s="162" customFormat="1" ht="13.5" customHeight="1" x14ac:dyDescent="0.2">
      <c r="A26" s="163"/>
      <c r="B26" s="164"/>
      <c r="C26" s="476"/>
      <c r="D26" s="230"/>
      <c r="E26" s="165"/>
      <c r="F26" s="165"/>
      <c r="G26" s="165"/>
      <c r="H26" s="165"/>
      <c r="I26" s="165"/>
      <c r="J26" s="165"/>
      <c r="K26" s="165"/>
      <c r="L26" s="165"/>
      <c r="M26" s="165"/>
      <c r="N26" s="165"/>
      <c r="O26" s="165"/>
      <c r="P26" s="165"/>
      <c r="Q26" s="165"/>
      <c r="R26" s="231"/>
      <c r="S26" s="156"/>
    </row>
    <row r="27" spans="1:19" ht="13.5" customHeight="1" x14ac:dyDescent="0.2">
      <c r="A27" s="131"/>
      <c r="B27" s="133"/>
      <c r="C27" s="589"/>
      <c r="D27" s="134"/>
      <c r="E27" s="161"/>
      <c r="F27" s="161"/>
      <c r="G27" s="161"/>
      <c r="H27" s="161"/>
      <c r="I27" s="161"/>
      <c r="J27" s="161"/>
      <c r="K27" s="161"/>
      <c r="L27" s="161"/>
      <c r="M27" s="161"/>
      <c r="N27" s="161"/>
      <c r="O27" s="161"/>
      <c r="P27" s="161"/>
      <c r="Q27" s="161"/>
      <c r="R27" s="228"/>
      <c r="S27" s="133"/>
    </row>
    <row r="28" spans="1:19" s="155" customFormat="1" ht="13.5" customHeight="1" x14ac:dyDescent="0.2">
      <c r="A28" s="153"/>
      <c r="B28" s="154"/>
      <c r="C28" s="589"/>
      <c r="D28" s="134"/>
      <c r="E28" s="161"/>
      <c r="F28" s="161"/>
      <c r="G28" s="161"/>
      <c r="H28" s="161"/>
      <c r="I28" s="161"/>
      <c r="J28" s="161"/>
      <c r="K28" s="161"/>
      <c r="L28" s="161"/>
      <c r="M28" s="161"/>
      <c r="N28" s="161"/>
      <c r="O28" s="161"/>
      <c r="P28" s="161"/>
      <c r="Q28" s="161"/>
      <c r="R28" s="228"/>
      <c r="S28" s="133"/>
    </row>
    <row r="29" spans="1:19" s="155" customFormat="1" ht="13.5" customHeight="1" x14ac:dyDescent="0.2">
      <c r="A29" s="153"/>
      <c r="B29" s="154"/>
      <c r="C29" s="589"/>
      <c r="D29" s="232"/>
      <c r="E29" s="161"/>
      <c r="F29" s="161"/>
      <c r="G29" s="161"/>
      <c r="H29" s="161"/>
      <c r="I29" s="161"/>
      <c r="J29" s="161"/>
      <c r="K29" s="161"/>
      <c r="L29" s="161"/>
      <c r="M29" s="161"/>
      <c r="N29" s="161"/>
      <c r="O29" s="161"/>
      <c r="P29" s="161"/>
      <c r="Q29" s="161"/>
      <c r="R29" s="228"/>
      <c r="S29" s="133"/>
    </row>
    <row r="30" spans="1:19" s="155" customFormat="1" ht="13.5" customHeight="1" x14ac:dyDescent="0.2">
      <c r="A30" s="153"/>
      <c r="B30" s="154"/>
      <c r="C30" s="589"/>
      <c r="D30" s="713"/>
      <c r="E30" s="714"/>
      <c r="F30" s="714"/>
      <c r="G30" s="714"/>
      <c r="H30" s="714"/>
      <c r="I30" s="714"/>
      <c r="J30" s="714"/>
      <c r="K30" s="714"/>
      <c r="L30" s="714"/>
      <c r="M30" s="714"/>
      <c r="N30" s="714"/>
      <c r="O30" s="714"/>
      <c r="P30" s="714"/>
      <c r="Q30" s="714"/>
      <c r="R30" s="228"/>
      <c r="S30" s="133"/>
    </row>
    <row r="31" spans="1:19" s="162" customFormat="1" ht="13.5" customHeight="1" x14ac:dyDescent="0.2">
      <c r="A31" s="163"/>
      <c r="B31" s="164"/>
      <c r="C31" s="476"/>
      <c r="D31" s="715"/>
      <c r="E31" s="715"/>
      <c r="F31" s="715"/>
      <c r="G31" s="715"/>
      <c r="H31" s="715"/>
      <c r="I31" s="715"/>
      <c r="J31" s="715"/>
      <c r="K31" s="715"/>
      <c r="L31" s="715"/>
      <c r="M31" s="715"/>
      <c r="N31" s="715"/>
      <c r="O31" s="715"/>
      <c r="P31" s="715"/>
      <c r="Q31" s="715"/>
      <c r="R31" s="231"/>
      <c r="S31" s="156"/>
    </row>
    <row r="32" spans="1:19" ht="35.25" customHeight="1" x14ac:dyDescent="0.2">
      <c r="A32" s="131"/>
      <c r="B32" s="133"/>
      <c r="C32" s="589"/>
      <c r="D32" s="716"/>
      <c r="E32" s="714"/>
      <c r="F32" s="714"/>
      <c r="G32" s="714"/>
      <c r="H32" s="714"/>
      <c r="I32" s="714"/>
      <c r="J32" s="714"/>
      <c r="K32" s="714"/>
      <c r="L32" s="714"/>
      <c r="M32" s="714"/>
      <c r="N32" s="714"/>
      <c r="O32" s="714"/>
      <c r="P32" s="714"/>
      <c r="Q32" s="714"/>
      <c r="R32" s="228"/>
      <c r="S32" s="133"/>
    </row>
    <row r="33" spans="1:19" ht="13.5" customHeight="1" x14ac:dyDescent="0.2">
      <c r="A33" s="131"/>
      <c r="B33" s="133"/>
      <c r="C33" s="909" t="s">
        <v>178</v>
      </c>
      <c r="D33" s="910"/>
      <c r="E33" s="910"/>
      <c r="F33" s="910"/>
      <c r="G33" s="910"/>
      <c r="H33" s="910"/>
      <c r="I33" s="910"/>
      <c r="J33" s="910"/>
      <c r="K33" s="910"/>
      <c r="L33" s="910"/>
      <c r="M33" s="910"/>
      <c r="N33" s="910"/>
      <c r="O33" s="910"/>
      <c r="P33" s="910"/>
      <c r="Q33" s="911"/>
      <c r="R33" s="228"/>
      <c r="S33" s="159"/>
    </row>
    <row r="34" spans="1:19" s="155" customFormat="1" ht="3.75" customHeight="1" x14ac:dyDescent="0.2">
      <c r="A34" s="153"/>
      <c r="B34" s="154"/>
      <c r="C34" s="589"/>
      <c r="D34" s="232"/>
      <c r="E34" s="161"/>
      <c r="F34" s="161"/>
      <c r="G34" s="161"/>
      <c r="H34" s="161"/>
      <c r="I34" s="161"/>
      <c r="J34" s="161"/>
      <c r="K34" s="161"/>
      <c r="L34" s="161"/>
      <c r="M34" s="161"/>
      <c r="N34" s="161"/>
      <c r="O34" s="161"/>
      <c r="P34" s="161"/>
      <c r="Q34" s="161"/>
      <c r="R34" s="228"/>
      <c r="S34" s="133"/>
    </row>
    <row r="35" spans="1:19" ht="12.75" customHeight="1" x14ac:dyDescent="0.2">
      <c r="A35" s="131"/>
      <c r="B35" s="133"/>
      <c r="C35" s="1544"/>
      <c r="D35" s="1544"/>
      <c r="E35" s="898" t="s">
        <v>592</v>
      </c>
      <c r="F35" s="898" t="s">
        <v>593</v>
      </c>
      <c r="G35" s="898" t="s">
        <v>594</v>
      </c>
      <c r="H35" s="898" t="s">
        <v>595</v>
      </c>
      <c r="I35" s="896" t="s">
        <v>596</v>
      </c>
      <c r="J35" s="896" t="s">
        <v>597</v>
      </c>
      <c r="K35" s="896" t="s">
        <v>598</v>
      </c>
      <c r="L35" s="889" t="s">
        <v>599</v>
      </c>
      <c r="M35" s="892">
        <v>2013</v>
      </c>
      <c r="N35" s="906">
        <v>2014</v>
      </c>
      <c r="O35" s="906">
        <v>2015</v>
      </c>
      <c r="P35" s="906">
        <v>2016</v>
      </c>
      <c r="Q35" s="906">
        <v>2017</v>
      </c>
      <c r="R35" s="228"/>
      <c r="S35" s="133"/>
    </row>
    <row r="36" spans="1:19" ht="3.75" customHeight="1" x14ac:dyDescent="0.2">
      <c r="A36" s="131"/>
      <c r="B36" s="133"/>
      <c r="C36" s="863"/>
      <c r="D36" s="863"/>
      <c r="E36" s="849"/>
      <c r="F36" s="849"/>
      <c r="G36" s="884"/>
      <c r="H36" s="899"/>
      <c r="I36" s="956"/>
      <c r="J36" s="956"/>
      <c r="K36" s="956"/>
      <c r="L36" s="884"/>
      <c r="M36" s="884"/>
      <c r="N36" s="907"/>
      <c r="O36" s="907"/>
      <c r="P36" s="907"/>
      <c r="Q36" s="907"/>
      <c r="R36" s="228"/>
      <c r="S36" s="133"/>
    </row>
    <row r="37" spans="1:19" ht="13.5" customHeight="1" x14ac:dyDescent="0.2">
      <c r="A37" s="131"/>
      <c r="B37" s="133"/>
      <c r="C37" s="1547" t="s">
        <v>384</v>
      </c>
      <c r="D37" s="1548"/>
      <c r="E37" s="849"/>
      <c r="F37" s="849"/>
      <c r="G37" s="884"/>
      <c r="H37" s="899"/>
      <c r="I37" s="956"/>
      <c r="J37" s="956"/>
      <c r="K37" s="956"/>
      <c r="L37" s="884"/>
      <c r="M37" s="884"/>
      <c r="N37" s="907"/>
      <c r="O37" s="907"/>
      <c r="P37" s="907"/>
      <c r="Q37" s="907"/>
      <c r="R37" s="228"/>
      <c r="S37" s="133"/>
    </row>
    <row r="38" spans="1:19" s="166" customFormat="1" ht="13.5" customHeight="1" x14ac:dyDescent="0.2">
      <c r="A38" s="158"/>
      <c r="B38" s="167"/>
      <c r="D38" s="908" t="s">
        <v>68</v>
      </c>
      <c r="E38" s="864">
        <v>34</v>
      </c>
      <c r="F38" s="864">
        <v>49</v>
      </c>
      <c r="G38" s="864">
        <v>28</v>
      </c>
      <c r="H38" s="864">
        <v>54</v>
      </c>
      <c r="I38" s="881">
        <v>423</v>
      </c>
      <c r="J38" s="881">
        <v>324</v>
      </c>
      <c r="K38" s="881">
        <v>266</v>
      </c>
      <c r="L38" s="890">
        <v>550</v>
      </c>
      <c r="M38" s="893">
        <v>547</v>
      </c>
      <c r="N38" s="885">
        <v>344</v>
      </c>
      <c r="O38" s="885">
        <v>254</v>
      </c>
      <c r="P38" s="885">
        <v>211</v>
      </c>
      <c r="Q38" s="885">
        <v>161</v>
      </c>
      <c r="R38" s="228"/>
      <c r="S38" s="133"/>
    </row>
    <row r="39" spans="1:19" s="155" customFormat="1" ht="18.75" customHeight="1" x14ac:dyDescent="0.2">
      <c r="A39" s="153"/>
      <c r="B39" s="154"/>
      <c r="C39" s="589"/>
      <c r="D39" s="229"/>
      <c r="E39" s="850"/>
      <c r="F39" s="850"/>
      <c r="G39" s="894"/>
      <c r="H39" s="160"/>
      <c r="I39" s="883"/>
      <c r="J39" s="883"/>
      <c r="K39" s="883"/>
      <c r="L39" s="886"/>
      <c r="M39" s="894"/>
      <c r="N39" s="888"/>
      <c r="O39" s="888"/>
      <c r="P39" s="888"/>
      <c r="Q39" s="888"/>
      <c r="R39" s="228"/>
      <c r="S39" s="133"/>
    </row>
    <row r="40" spans="1:19" s="155" customFormat="1" ht="13.5" customHeight="1" x14ac:dyDescent="0.2">
      <c r="A40" s="153"/>
      <c r="B40" s="154"/>
      <c r="C40" s="1547" t="s">
        <v>144</v>
      </c>
      <c r="D40" s="1548"/>
      <c r="E40" s="850"/>
      <c r="F40" s="850"/>
      <c r="G40" s="894"/>
      <c r="H40" s="160"/>
      <c r="I40" s="883"/>
      <c r="J40" s="883"/>
      <c r="K40" s="883"/>
      <c r="L40" s="886"/>
      <c r="M40" s="894"/>
      <c r="N40" s="888"/>
      <c r="O40" s="888"/>
      <c r="P40" s="888"/>
      <c r="Q40" s="888"/>
      <c r="R40" s="228"/>
      <c r="S40" s="133"/>
    </row>
    <row r="41" spans="1:19" s="162" customFormat="1" ht="13.5" customHeight="1" x14ac:dyDescent="0.2">
      <c r="A41" s="163"/>
      <c r="B41" s="164"/>
      <c r="D41" s="908" t="s">
        <v>68</v>
      </c>
      <c r="E41" s="865">
        <v>588</v>
      </c>
      <c r="F41" s="865">
        <v>664</v>
      </c>
      <c r="G41" s="865">
        <v>891</v>
      </c>
      <c r="H41" s="865">
        <v>1422</v>
      </c>
      <c r="I41" s="882">
        <v>19278</v>
      </c>
      <c r="J41" s="882">
        <v>6145</v>
      </c>
      <c r="K41" s="882">
        <v>3601</v>
      </c>
      <c r="L41" s="891">
        <v>8703</v>
      </c>
      <c r="M41" s="895">
        <v>7434</v>
      </c>
      <c r="N41" s="887">
        <v>4460</v>
      </c>
      <c r="O41" s="887">
        <v>3872</v>
      </c>
      <c r="P41" s="887">
        <v>4126</v>
      </c>
      <c r="Q41" s="887">
        <v>3263</v>
      </c>
      <c r="R41" s="231"/>
      <c r="S41" s="156"/>
    </row>
    <row r="42" spans="1:19" s="137" customFormat="1" ht="26.25" customHeight="1" x14ac:dyDescent="0.2">
      <c r="A42" s="135"/>
      <c r="B42" s="136"/>
      <c r="C42" s="924"/>
      <c r="D42" s="925" t="s">
        <v>590</v>
      </c>
      <c r="E42" s="929">
        <v>186</v>
      </c>
      <c r="F42" s="929">
        <v>101</v>
      </c>
      <c r="G42" s="929">
        <v>116</v>
      </c>
      <c r="H42" s="929">
        <v>122</v>
      </c>
      <c r="I42" s="928">
        <v>9492</v>
      </c>
      <c r="J42" s="928">
        <v>3334</v>
      </c>
      <c r="K42" s="928">
        <v>2266</v>
      </c>
      <c r="L42" s="930">
        <v>4718</v>
      </c>
      <c r="M42" s="931">
        <v>3439</v>
      </c>
      <c r="N42" s="932">
        <v>2281</v>
      </c>
      <c r="O42" s="932">
        <v>2413</v>
      </c>
      <c r="P42" s="932">
        <v>2142</v>
      </c>
      <c r="Q42" s="932">
        <v>2201</v>
      </c>
      <c r="R42" s="921"/>
      <c r="S42" s="136"/>
    </row>
    <row r="43" spans="1:19" s="155" customFormat="1" ht="18.75" customHeight="1" x14ac:dyDescent="0.2">
      <c r="A43" s="153"/>
      <c r="B43" s="154"/>
      <c r="C43" s="589" t="s">
        <v>235</v>
      </c>
      <c r="D43" s="927" t="s">
        <v>591</v>
      </c>
      <c r="E43" s="913">
        <v>402</v>
      </c>
      <c r="F43" s="913">
        <v>563</v>
      </c>
      <c r="G43" s="913">
        <v>775</v>
      </c>
      <c r="H43" s="913">
        <v>1300</v>
      </c>
      <c r="I43" s="912">
        <v>9786</v>
      </c>
      <c r="J43" s="912">
        <v>2811</v>
      </c>
      <c r="K43" s="912">
        <v>1335</v>
      </c>
      <c r="L43" s="914">
        <v>3985</v>
      </c>
      <c r="M43" s="915">
        <v>3995</v>
      </c>
      <c r="N43" s="916">
        <v>2179</v>
      </c>
      <c r="O43" s="916">
        <v>1459</v>
      </c>
      <c r="P43" s="916">
        <v>1984</v>
      </c>
      <c r="Q43" s="916">
        <v>1062</v>
      </c>
      <c r="R43" s="228"/>
      <c r="S43" s="133"/>
    </row>
    <row r="44" spans="1:19" s="155" customFormat="1" ht="13.5" customHeight="1" x14ac:dyDescent="0.2">
      <c r="A44" s="153"/>
      <c r="B44" s="154"/>
      <c r="C44" s="589"/>
      <c r="D44" s="232"/>
      <c r="E44" s="161"/>
      <c r="F44" s="161"/>
      <c r="G44" s="161"/>
      <c r="H44" s="161"/>
      <c r="I44" s="161"/>
      <c r="J44" s="161"/>
      <c r="K44" s="161"/>
      <c r="L44" s="161"/>
      <c r="M44" s="161"/>
      <c r="N44" s="161"/>
      <c r="O44" s="161"/>
      <c r="P44" s="161"/>
      <c r="Q44" s="161"/>
      <c r="R44" s="228"/>
      <c r="S44" s="133"/>
    </row>
    <row r="45" spans="1:19" s="866" customFormat="1" ht="13.5" customHeight="1" x14ac:dyDescent="0.2">
      <c r="A45" s="868"/>
      <c r="B45" s="868"/>
      <c r="C45" s="869"/>
      <c r="D45" s="713"/>
      <c r="E45" s="714"/>
      <c r="F45" s="714"/>
      <c r="G45" s="714"/>
      <c r="H45" s="714"/>
      <c r="I45" s="714"/>
      <c r="J45" s="714"/>
      <c r="K45" s="714"/>
      <c r="L45" s="714"/>
      <c r="M45" s="714"/>
      <c r="N45" s="714"/>
      <c r="O45" s="714"/>
      <c r="P45" s="714"/>
      <c r="Q45" s="714"/>
      <c r="R45" s="228"/>
      <c r="S45" s="133"/>
    </row>
    <row r="46" spans="1:19" s="867" customFormat="1" ht="13.5" customHeight="1" x14ac:dyDescent="0.2">
      <c r="A46" s="715"/>
      <c r="B46" s="715"/>
      <c r="C46" s="871"/>
      <c r="D46" s="715"/>
      <c r="E46" s="872"/>
      <c r="F46" s="872"/>
      <c r="G46" s="872"/>
      <c r="H46" s="872"/>
      <c r="I46" s="872"/>
      <c r="J46" s="872"/>
      <c r="K46" s="872"/>
      <c r="L46" s="872"/>
      <c r="M46" s="872"/>
      <c r="N46" s="872"/>
      <c r="O46" s="872"/>
      <c r="P46" s="872"/>
      <c r="Q46" s="872"/>
      <c r="R46" s="228"/>
      <c r="S46" s="133"/>
    </row>
    <row r="47" spans="1:19" s="593" customFormat="1" ht="13.5" customHeight="1" x14ac:dyDescent="0.2">
      <c r="A47" s="870"/>
      <c r="B47" s="870"/>
      <c r="C47" s="869"/>
      <c r="D47" s="716"/>
      <c r="E47" s="714"/>
      <c r="F47" s="714"/>
      <c r="G47" s="714"/>
      <c r="H47" s="714"/>
      <c r="I47" s="714"/>
      <c r="J47" s="714"/>
      <c r="K47" s="714"/>
      <c r="L47" s="714"/>
      <c r="M47" s="714"/>
      <c r="N47" s="714"/>
      <c r="O47" s="714"/>
      <c r="P47" s="714"/>
      <c r="Q47" s="714"/>
      <c r="R47" s="228"/>
      <c r="S47" s="133"/>
    </row>
    <row r="48" spans="1:19" s="866" customFormat="1" ht="13.5" customHeight="1" x14ac:dyDescent="0.2">
      <c r="A48" s="868"/>
      <c r="B48" s="868"/>
      <c r="C48" s="869"/>
      <c r="D48" s="716"/>
      <c r="E48" s="714"/>
      <c r="F48" s="714"/>
      <c r="G48" s="714"/>
      <c r="H48" s="714"/>
      <c r="I48" s="714"/>
      <c r="J48" s="714"/>
      <c r="K48" s="714"/>
      <c r="L48" s="714"/>
      <c r="M48" s="714"/>
      <c r="N48" s="714"/>
      <c r="O48" s="714"/>
      <c r="P48" s="714"/>
      <c r="Q48" s="714"/>
      <c r="R48" s="228"/>
      <c r="S48" s="133"/>
    </row>
    <row r="49" spans="1:19" s="866" customFormat="1" ht="13.5" customHeight="1" x14ac:dyDescent="0.2">
      <c r="A49" s="868"/>
      <c r="B49" s="868"/>
      <c r="C49" s="869"/>
      <c r="D49" s="713"/>
      <c r="E49" s="714"/>
      <c r="F49" s="714"/>
      <c r="G49" s="714"/>
      <c r="H49" s="714"/>
      <c r="I49" s="714"/>
      <c r="J49" s="714"/>
      <c r="K49" s="714"/>
      <c r="L49" s="714"/>
      <c r="M49" s="714"/>
      <c r="N49" s="714"/>
      <c r="O49" s="714"/>
      <c r="P49" s="714"/>
      <c r="Q49" s="714"/>
      <c r="R49" s="228"/>
      <c r="S49" s="133"/>
    </row>
    <row r="50" spans="1:19" s="866" customFormat="1" ht="13.5" customHeight="1" x14ac:dyDescent="0.2">
      <c r="A50" s="868"/>
      <c r="B50" s="868"/>
      <c r="C50" s="869"/>
      <c r="D50" s="713"/>
      <c r="E50" s="714"/>
      <c r="F50" s="714"/>
      <c r="G50" s="714"/>
      <c r="H50" s="714"/>
      <c r="I50" s="714"/>
      <c r="J50" s="714"/>
      <c r="K50" s="714"/>
      <c r="L50" s="714"/>
      <c r="M50" s="714"/>
      <c r="N50" s="714"/>
      <c r="O50" s="714"/>
      <c r="P50" s="714"/>
      <c r="Q50" s="714"/>
      <c r="R50" s="228"/>
      <c r="S50" s="133"/>
    </row>
    <row r="51" spans="1:19" s="593" customFormat="1" ht="13.5" customHeight="1" x14ac:dyDescent="0.2">
      <c r="A51" s="870"/>
      <c r="B51" s="870"/>
      <c r="C51" s="873"/>
      <c r="D51" s="1546"/>
      <c r="E51" s="1546"/>
      <c r="F51" s="1546"/>
      <c r="G51" s="1546"/>
      <c r="H51" s="874"/>
      <c r="I51" s="874"/>
      <c r="J51" s="874"/>
      <c r="K51" s="874"/>
      <c r="L51" s="874"/>
      <c r="M51" s="874"/>
      <c r="N51" s="874"/>
      <c r="O51" s="874"/>
      <c r="P51" s="874"/>
      <c r="Q51" s="874"/>
      <c r="R51" s="228"/>
      <c r="S51" s="133"/>
    </row>
    <row r="52" spans="1:19" s="593" customFormat="1" ht="13.5" customHeight="1" x14ac:dyDescent="0.2">
      <c r="A52" s="870"/>
      <c r="B52" s="870"/>
      <c r="C52" s="870"/>
      <c r="D52" s="870"/>
      <c r="E52" s="870"/>
      <c r="F52" s="870"/>
      <c r="G52" s="870"/>
      <c r="H52" s="870"/>
      <c r="I52" s="870"/>
      <c r="J52" s="870"/>
      <c r="K52" s="870"/>
      <c r="L52" s="870"/>
      <c r="M52" s="870"/>
      <c r="N52" s="870"/>
      <c r="O52" s="870"/>
      <c r="P52" s="870"/>
      <c r="Q52" s="870"/>
      <c r="R52" s="228"/>
      <c r="S52" s="133"/>
    </row>
    <row r="53" spans="1:19" s="593" customFormat="1" ht="13.5" customHeight="1" x14ac:dyDescent="0.2">
      <c r="A53" s="870"/>
      <c r="B53" s="870"/>
      <c r="C53" s="875"/>
      <c r="D53" s="876"/>
      <c r="E53" s="877"/>
      <c r="F53" s="877"/>
      <c r="G53" s="877"/>
      <c r="H53" s="877"/>
      <c r="I53" s="877"/>
      <c r="J53" s="877"/>
      <c r="K53" s="877"/>
      <c r="L53" s="877"/>
      <c r="M53" s="877"/>
      <c r="N53" s="877"/>
      <c r="O53" s="877"/>
      <c r="P53" s="877"/>
      <c r="Q53" s="877"/>
      <c r="R53" s="228"/>
      <c r="S53" s="133"/>
    </row>
    <row r="54" spans="1:19" s="593" customFormat="1" ht="13.5" customHeight="1" x14ac:dyDescent="0.2">
      <c r="A54" s="870"/>
      <c r="B54" s="870"/>
      <c r="C54" s="1544"/>
      <c r="D54" s="1544"/>
      <c r="E54" s="878"/>
      <c r="F54" s="878"/>
      <c r="G54" s="878"/>
      <c r="H54" s="878"/>
      <c r="I54" s="878"/>
      <c r="J54" s="878"/>
      <c r="K54" s="878"/>
      <c r="L54" s="878"/>
      <c r="M54" s="878"/>
      <c r="N54" s="878"/>
      <c r="O54" s="878"/>
      <c r="P54" s="878"/>
      <c r="Q54" s="878"/>
      <c r="R54" s="228"/>
      <c r="S54" s="133"/>
    </row>
    <row r="55" spans="1:19" s="593" customFormat="1" ht="13.5" customHeight="1" x14ac:dyDescent="0.2">
      <c r="A55" s="870"/>
      <c r="B55" s="870"/>
      <c r="C55" s="1545"/>
      <c r="D55" s="1545"/>
      <c r="E55" s="879"/>
      <c r="F55" s="879"/>
      <c r="G55" s="879"/>
      <c r="H55" s="879"/>
      <c r="I55" s="879"/>
      <c r="J55" s="879"/>
      <c r="K55" s="879"/>
      <c r="L55" s="879"/>
      <c r="M55" s="879"/>
      <c r="N55" s="879"/>
      <c r="O55" s="879"/>
      <c r="P55" s="879"/>
      <c r="Q55" s="879"/>
      <c r="R55" s="228"/>
      <c r="S55" s="133"/>
    </row>
    <row r="56" spans="1:19" s="593" customFormat="1" ht="13.5" customHeight="1" x14ac:dyDescent="0.2">
      <c r="A56" s="870"/>
      <c r="B56" s="870"/>
      <c r="C56" s="871"/>
      <c r="D56" s="880"/>
      <c r="E56" s="879"/>
      <c r="F56" s="879"/>
      <c r="G56" s="879"/>
      <c r="H56" s="879"/>
      <c r="I56" s="879"/>
      <c r="J56" s="879"/>
      <c r="K56" s="879"/>
      <c r="L56" s="879"/>
      <c r="M56" s="879"/>
      <c r="N56" s="879"/>
      <c r="O56" s="879"/>
      <c r="P56" s="879"/>
      <c r="Q56" s="879"/>
      <c r="R56" s="228"/>
      <c r="S56" s="133"/>
    </row>
    <row r="57" spans="1:19" s="593" customFormat="1" ht="13.5" customHeight="1" x14ac:dyDescent="0.2">
      <c r="A57" s="870"/>
      <c r="B57" s="870"/>
      <c r="C57" s="869"/>
      <c r="D57" s="716"/>
      <c r="E57" s="879"/>
      <c r="F57" s="879"/>
      <c r="G57" s="879"/>
      <c r="H57" s="879"/>
      <c r="I57" s="879"/>
      <c r="J57" s="879"/>
      <c r="K57" s="879"/>
      <c r="L57" s="879"/>
      <c r="M57" s="879"/>
      <c r="N57" s="879"/>
      <c r="O57" s="879"/>
      <c r="P57" s="879"/>
      <c r="Q57" s="879"/>
      <c r="R57" s="228"/>
      <c r="S57" s="133"/>
    </row>
    <row r="58" spans="1:19" s="922" customFormat="1" ht="13.5" customHeight="1" x14ac:dyDescent="0.2">
      <c r="A58" s="920"/>
      <c r="B58" s="920"/>
      <c r="C58" s="1543" t="s">
        <v>600</v>
      </c>
      <c r="D58" s="1543"/>
      <c r="E58" s="1543"/>
      <c r="F58" s="1543"/>
      <c r="G58" s="1543"/>
      <c r="H58" s="1543"/>
      <c r="I58" s="1543"/>
      <c r="J58" s="1543"/>
      <c r="K58" s="1543"/>
      <c r="L58" s="1543"/>
      <c r="M58" s="1543"/>
      <c r="N58" s="1543"/>
      <c r="O58" s="1543"/>
      <c r="P58" s="1543"/>
      <c r="Q58" s="1543"/>
      <c r="R58" s="921"/>
      <c r="S58" s="136"/>
    </row>
    <row r="59" spans="1:19" s="137" customFormat="1" ht="13.5" customHeight="1" x14ac:dyDescent="0.2">
      <c r="A59" s="920"/>
      <c r="B59" s="920"/>
      <c r="C59" s="1543"/>
      <c r="D59" s="1543"/>
      <c r="E59" s="1543"/>
      <c r="F59" s="1543"/>
      <c r="G59" s="1543"/>
      <c r="H59" s="1543"/>
      <c r="I59" s="1543"/>
      <c r="J59" s="1543"/>
      <c r="K59" s="1543"/>
      <c r="L59" s="1543"/>
      <c r="M59" s="1543"/>
      <c r="N59" s="1543"/>
      <c r="O59" s="1543"/>
      <c r="P59" s="1543"/>
      <c r="Q59" s="1543"/>
      <c r="R59" s="921"/>
      <c r="S59" s="136"/>
    </row>
    <row r="60" spans="1:19" s="408" customFormat="1" ht="13.5" customHeight="1" x14ac:dyDescent="0.2">
      <c r="A60" s="870"/>
      <c r="B60" s="870"/>
      <c r="C60" s="471" t="s">
        <v>423</v>
      </c>
      <c r="D60" s="429"/>
      <c r="E60" s="900"/>
      <c r="F60" s="900"/>
      <c r="G60" s="900"/>
      <c r="H60" s="900"/>
      <c r="I60" s="901" t="s">
        <v>134</v>
      </c>
      <c r="J60" s="902"/>
      <c r="K60" s="902"/>
      <c r="L60" s="902"/>
      <c r="M60" s="503"/>
      <c r="N60" s="571"/>
      <c r="O60" s="571"/>
      <c r="P60" s="571"/>
      <c r="Q60" s="571"/>
      <c r="R60" s="228"/>
    </row>
    <row r="61" spans="1:19" ht="13.5" customHeight="1" x14ac:dyDescent="0.2">
      <c r="A61" s="131"/>
      <c r="B61" s="133"/>
      <c r="C61" s="449"/>
      <c r="D61" s="133"/>
      <c r="E61" s="169"/>
      <c r="F61" s="1487">
        <v>43132</v>
      </c>
      <c r="G61" s="1487"/>
      <c r="H61" s="1487"/>
      <c r="I61" s="1487"/>
      <c r="J61" s="1487"/>
      <c r="K61" s="1487"/>
      <c r="L61" s="1487"/>
      <c r="M61" s="1487"/>
      <c r="N61" s="1487"/>
      <c r="O61" s="1487"/>
      <c r="P61" s="1487"/>
      <c r="Q61" s="1487"/>
      <c r="R61" s="398">
        <v>9</v>
      </c>
      <c r="S61" s="133"/>
    </row>
    <row r="62" spans="1:19" ht="15" customHeight="1" x14ac:dyDescent="0.2">
      <c r="B62" s="449"/>
    </row>
  </sheetData>
  <dataConsolidate/>
  <mergeCells count="15">
    <mergeCell ref="C6:Q6"/>
    <mergeCell ref="C11:D11"/>
    <mergeCell ref="C14:D14"/>
    <mergeCell ref="B1:D1"/>
    <mergeCell ref="C35:D35"/>
    <mergeCell ref="E8:P8"/>
    <mergeCell ref="C59:Q59"/>
    <mergeCell ref="F61:Q61"/>
    <mergeCell ref="C54:D54"/>
    <mergeCell ref="C55:D55"/>
    <mergeCell ref="C9:D9"/>
    <mergeCell ref="D51:G51"/>
    <mergeCell ref="C37:D37"/>
    <mergeCell ref="C40:D40"/>
    <mergeCell ref="C58:Q58"/>
  </mergeCells>
  <conditionalFormatting sqref="E9:Q11 H35:Q37 E35:G35">
    <cfRule type="cellIs" dxfId="18" priority="4"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9">
    <tabColor theme="5"/>
  </sheetPr>
  <dimension ref="A1:W76"/>
  <sheetViews>
    <sheetView showRuler="0" zoomScaleNormal="100" workbookViewId="0"/>
  </sheetViews>
  <sheetFormatPr defaultRowHeight="12.75" x14ac:dyDescent="0.2"/>
  <cols>
    <col min="1" max="1" width="1" style="92" customWidth="1"/>
    <col min="2" max="2" width="2.5703125" style="92" customWidth="1"/>
    <col min="3" max="3" width="1" style="92" customWidth="1"/>
    <col min="4" max="4" width="30.42578125" style="92" customWidth="1"/>
    <col min="5" max="17" width="5" style="92" customWidth="1"/>
    <col min="18" max="18" width="2.5703125" style="92" customWidth="1"/>
    <col min="19" max="19" width="1" style="92" customWidth="1"/>
    <col min="20" max="16384" width="9.140625" style="92"/>
  </cols>
  <sheetData>
    <row r="1" spans="1:23" ht="13.5" customHeight="1" x14ac:dyDescent="0.2">
      <c r="A1" s="2"/>
      <c r="B1" s="4"/>
      <c r="C1" s="4"/>
      <c r="D1" s="1554" t="s">
        <v>315</v>
      </c>
      <c r="E1" s="1554"/>
      <c r="F1" s="1554"/>
      <c r="G1" s="1554"/>
      <c r="H1" s="1554"/>
      <c r="I1" s="1554"/>
      <c r="J1" s="1554"/>
      <c r="K1" s="1554"/>
      <c r="L1" s="1554"/>
      <c r="M1" s="1554"/>
      <c r="N1" s="1554"/>
      <c r="O1" s="1554"/>
      <c r="P1" s="1554"/>
      <c r="Q1" s="1554"/>
      <c r="R1" s="1554"/>
      <c r="S1" s="2"/>
    </row>
    <row r="2" spans="1:23" ht="6" customHeight="1" x14ac:dyDescent="0.2">
      <c r="A2" s="2"/>
      <c r="B2" s="1555"/>
      <c r="C2" s="1556"/>
      <c r="D2" s="1557"/>
      <c r="E2" s="4"/>
      <c r="F2" s="4"/>
      <c r="G2" s="4"/>
      <c r="H2" s="4"/>
      <c r="I2" s="4"/>
      <c r="J2" s="4"/>
      <c r="K2" s="4"/>
      <c r="L2" s="4"/>
      <c r="M2" s="4"/>
      <c r="N2" s="4"/>
      <c r="O2" s="4"/>
      <c r="P2" s="4"/>
      <c r="Q2" s="4"/>
      <c r="R2" s="4"/>
      <c r="S2" s="2"/>
    </row>
    <row r="3" spans="1:23" ht="13.5" customHeight="1" thickBot="1" x14ac:dyDescent="0.25">
      <c r="A3" s="2"/>
      <c r="B3" s="221"/>
      <c r="C3" s="4"/>
      <c r="D3" s="4"/>
      <c r="E3" s="709"/>
      <c r="F3" s="709"/>
      <c r="G3" s="709"/>
      <c r="H3" s="709"/>
      <c r="I3" s="535"/>
      <c r="J3" s="709"/>
      <c r="K3" s="709"/>
      <c r="L3" s="709"/>
      <c r="M3" s="709"/>
      <c r="N3" s="709"/>
      <c r="O3" s="709"/>
      <c r="P3" s="709"/>
      <c r="Q3" s="709" t="s">
        <v>73</v>
      </c>
      <c r="R3" s="4"/>
      <c r="S3" s="2"/>
    </row>
    <row r="4" spans="1:23" s="7" customFormat="1" ht="13.5" customHeight="1" thickBot="1" x14ac:dyDescent="0.25">
      <c r="A4" s="6"/>
      <c r="B4" s="220"/>
      <c r="C4" s="394" t="s">
        <v>213</v>
      </c>
      <c r="D4" s="536"/>
      <c r="E4" s="536"/>
      <c r="F4" s="536"/>
      <c r="G4" s="536"/>
      <c r="H4" s="536"/>
      <c r="I4" s="536"/>
      <c r="J4" s="536"/>
      <c r="K4" s="536"/>
      <c r="L4" s="536"/>
      <c r="M4" s="536"/>
      <c r="N4" s="536"/>
      <c r="O4" s="536"/>
      <c r="P4" s="536"/>
      <c r="Q4" s="537"/>
      <c r="R4" s="4"/>
      <c r="S4" s="6"/>
    </row>
    <row r="5" spans="1:23" ht="4.5" customHeight="1" x14ac:dyDescent="0.2">
      <c r="A5" s="2"/>
      <c r="B5" s="221"/>
      <c r="C5" s="1558" t="s">
        <v>78</v>
      </c>
      <c r="D5" s="1558"/>
      <c r="E5" s="1559"/>
      <c r="F5" s="1559"/>
      <c r="G5" s="1559"/>
      <c r="H5" s="1559"/>
      <c r="I5" s="1559"/>
      <c r="J5" s="1559"/>
      <c r="K5" s="1559"/>
      <c r="L5" s="1559"/>
      <c r="M5" s="1559"/>
      <c r="N5" s="1559"/>
      <c r="O5" s="1109"/>
      <c r="P5" s="1109"/>
      <c r="Q5" s="1109"/>
      <c r="R5" s="4"/>
      <c r="S5" s="2"/>
    </row>
    <row r="6" spans="1:23" ht="12" customHeight="1" x14ac:dyDescent="0.2">
      <c r="A6" s="2"/>
      <c r="B6" s="221"/>
      <c r="C6" s="1558"/>
      <c r="D6" s="1558"/>
      <c r="E6" s="1572" t="str">
        <f>+'11desemprego_IEFP'!E6</f>
        <v>2017</v>
      </c>
      <c r="F6" s="1572"/>
      <c r="G6" s="1572"/>
      <c r="H6" s="1572"/>
      <c r="I6" s="1572"/>
      <c r="J6" s="1572"/>
      <c r="K6" s="1572"/>
      <c r="L6" s="1572"/>
      <c r="M6" s="1572"/>
      <c r="N6" s="1572"/>
      <c r="O6" s="1572"/>
      <c r="P6" s="1572"/>
      <c r="Q6" s="1224">
        <v>2018</v>
      </c>
      <c r="R6" s="4"/>
      <c r="S6" s="2"/>
      <c r="W6" s="1010"/>
    </row>
    <row r="7" spans="1:23" x14ac:dyDescent="0.2">
      <c r="A7" s="2"/>
      <c r="B7" s="221"/>
      <c r="C7" s="1113"/>
      <c r="D7" s="1113"/>
      <c r="E7" s="710" t="s">
        <v>93</v>
      </c>
      <c r="F7" s="710" t="s">
        <v>104</v>
      </c>
      <c r="G7" s="710" t="s">
        <v>103</v>
      </c>
      <c r="H7" s="710" t="s">
        <v>102</v>
      </c>
      <c r="I7" s="710" t="s">
        <v>101</v>
      </c>
      <c r="J7" s="710" t="s">
        <v>100</v>
      </c>
      <c r="K7" s="710" t="s">
        <v>99</v>
      </c>
      <c r="L7" s="710" t="s">
        <v>98</v>
      </c>
      <c r="M7" s="710" t="s">
        <v>97</v>
      </c>
      <c r="N7" s="710" t="s">
        <v>96</v>
      </c>
      <c r="O7" s="710" t="s">
        <v>95</v>
      </c>
      <c r="P7" s="710" t="s">
        <v>94</v>
      </c>
      <c r="Q7" s="710" t="s">
        <v>93</v>
      </c>
      <c r="R7" s="1109"/>
      <c r="S7" s="2"/>
      <c r="W7" s="1010"/>
    </row>
    <row r="8" spans="1:23" s="524" customFormat="1" ht="15" customHeight="1" x14ac:dyDescent="0.2">
      <c r="A8" s="91"/>
      <c r="B8" s="222"/>
      <c r="C8" s="1560" t="s">
        <v>68</v>
      </c>
      <c r="D8" s="1560"/>
      <c r="E8" s="538">
        <v>59506</v>
      </c>
      <c r="F8" s="538">
        <v>43954</v>
      </c>
      <c r="G8" s="538">
        <v>50848</v>
      </c>
      <c r="H8" s="538">
        <v>37706</v>
      </c>
      <c r="I8" s="538">
        <v>43573</v>
      </c>
      <c r="J8" s="538">
        <v>41206</v>
      </c>
      <c r="K8" s="538">
        <v>43355</v>
      </c>
      <c r="L8" s="538">
        <v>42596</v>
      </c>
      <c r="M8" s="538">
        <v>58887</v>
      </c>
      <c r="N8" s="538">
        <v>53715</v>
      </c>
      <c r="O8" s="538">
        <v>56884</v>
      </c>
      <c r="P8" s="538">
        <v>40939</v>
      </c>
      <c r="Q8" s="538">
        <v>55455</v>
      </c>
      <c r="R8" s="525"/>
      <c r="S8" s="91"/>
      <c r="W8" s="1010"/>
    </row>
    <row r="9" spans="1:23" s="533" customFormat="1" ht="11.25" customHeight="1" x14ac:dyDescent="0.2">
      <c r="A9" s="539"/>
      <c r="B9" s="540"/>
      <c r="C9" s="541"/>
      <c r="D9" s="461" t="s">
        <v>187</v>
      </c>
      <c r="E9" s="157">
        <v>19649</v>
      </c>
      <c r="F9" s="157">
        <v>15305</v>
      </c>
      <c r="G9" s="157">
        <v>18156</v>
      </c>
      <c r="H9" s="157">
        <v>13357</v>
      </c>
      <c r="I9" s="157">
        <v>15393</v>
      </c>
      <c r="J9" s="157">
        <v>15221</v>
      </c>
      <c r="K9" s="157">
        <v>15887</v>
      </c>
      <c r="L9" s="157">
        <v>15815</v>
      </c>
      <c r="M9" s="157">
        <v>22234</v>
      </c>
      <c r="N9" s="157">
        <v>18538</v>
      </c>
      <c r="O9" s="157">
        <v>18226</v>
      </c>
      <c r="P9" s="157">
        <v>13927</v>
      </c>
      <c r="Q9" s="157">
        <v>19377</v>
      </c>
      <c r="R9" s="542"/>
      <c r="S9" s="539"/>
    </row>
    <row r="10" spans="1:23" s="533" customFormat="1" ht="11.25" customHeight="1" x14ac:dyDescent="0.2">
      <c r="A10" s="539"/>
      <c r="B10" s="540"/>
      <c r="C10" s="541"/>
      <c r="D10" s="461" t="s">
        <v>188</v>
      </c>
      <c r="E10" s="157">
        <v>12220</v>
      </c>
      <c r="F10" s="157">
        <v>8845</v>
      </c>
      <c r="G10" s="157">
        <v>10121</v>
      </c>
      <c r="H10" s="157">
        <v>7563</v>
      </c>
      <c r="I10" s="157">
        <v>8481</v>
      </c>
      <c r="J10" s="157">
        <v>8369</v>
      </c>
      <c r="K10" s="157">
        <v>9120</v>
      </c>
      <c r="L10" s="157">
        <v>8679</v>
      </c>
      <c r="M10" s="157">
        <v>12496</v>
      </c>
      <c r="N10" s="157">
        <v>10278</v>
      </c>
      <c r="O10" s="157">
        <v>10220</v>
      </c>
      <c r="P10" s="157">
        <v>8229</v>
      </c>
      <c r="Q10" s="157" t="s">
        <v>385</v>
      </c>
      <c r="R10" s="542"/>
      <c r="S10" s="539"/>
    </row>
    <row r="11" spans="1:23" s="533" customFormat="1" ht="11.25" customHeight="1" x14ac:dyDescent="0.2">
      <c r="A11" s="539"/>
      <c r="B11" s="540"/>
      <c r="C11" s="541"/>
      <c r="D11" s="461" t="s">
        <v>189</v>
      </c>
      <c r="E11" s="157">
        <v>16067</v>
      </c>
      <c r="F11" s="157">
        <v>12143</v>
      </c>
      <c r="G11" s="157">
        <v>14166</v>
      </c>
      <c r="H11" s="157">
        <v>10258</v>
      </c>
      <c r="I11" s="157">
        <v>12195</v>
      </c>
      <c r="J11" s="157">
        <v>10959</v>
      </c>
      <c r="K11" s="157">
        <v>11061</v>
      </c>
      <c r="L11" s="157">
        <v>11202</v>
      </c>
      <c r="M11" s="157">
        <v>14020</v>
      </c>
      <c r="N11" s="157">
        <v>13001</v>
      </c>
      <c r="O11" s="157">
        <v>12219</v>
      </c>
      <c r="P11" s="157">
        <v>9403</v>
      </c>
      <c r="Q11" s="157" t="s">
        <v>385</v>
      </c>
      <c r="R11" s="542"/>
      <c r="S11" s="539"/>
    </row>
    <row r="12" spans="1:23" s="533" customFormat="1" ht="11.25" customHeight="1" x14ac:dyDescent="0.2">
      <c r="A12" s="539"/>
      <c r="B12" s="540"/>
      <c r="C12" s="541"/>
      <c r="D12" s="461" t="s">
        <v>190</v>
      </c>
      <c r="E12" s="157">
        <v>4796</v>
      </c>
      <c r="F12" s="157">
        <v>3361</v>
      </c>
      <c r="G12" s="157">
        <v>3948</v>
      </c>
      <c r="H12" s="157">
        <v>2874</v>
      </c>
      <c r="I12" s="157">
        <v>3188</v>
      </c>
      <c r="J12" s="157">
        <v>3174</v>
      </c>
      <c r="K12" s="157">
        <v>3724</v>
      </c>
      <c r="L12" s="157">
        <v>3394</v>
      </c>
      <c r="M12" s="157">
        <v>4745</v>
      </c>
      <c r="N12" s="157">
        <v>5115</v>
      </c>
      <c r="O12" s="157">
        <v>3944</v>
      </c>
      <c r="P12" s="157">
        <v>3120</v>
      </c>
      <c r="Q12" s="157" t="s">
        <v>385</v>
      </c>
      <c r="R12" s="542"/>
      <c r="S12" s="539"/>
      <c r="U12" s="1115"/>
    </row>
    <row r="13" spans="1:23" s="533" customFormat="1" ht="11.25" customHeight="1" x14ac:dyDescent="0.2">
      <c r="A13" s="539"/>
      <c r="B13" s="540"/>
      <c r="C13" s="541"/>
      <c r="D13" s="461" t="s">
        <v>191</v>
      </c>
      <c r="E13" s="157">
        <v>3838</v>
      </c>
      <c r="F13" s="157">
        <v>2313</v>
      </c>
      <c r="G13" s="157">
        <v>2290</v>
      </c>
      <c r="H13" s="157">
        <v>1422</v>
      </c>
      <c r="I13" s="157">
        <v>1627</v>
      </c>
      <c r="J13" s="157">
        <v>1457</v>
      </c>
      <c r="K13" s="157">
        <v>1432</v>
      </c>
      <c r="L13" s="157">
        <v>1401</v>
      </c>
      <c r="M13" s="157">
        <v>2571</v>
      </c>
      <c r="N13" s="157">
        <v>3843</v>
      </c>
      <c r="O13" s="157">
        <v>9446</v>
      </c>
      <c r="P13" s="157">
        <v>4433</v>
      </c>
      <c r="Q13" s="157">
        <v>3628</v>
      </c>
      <c r="R13" s="542"/>
      <c r="S13" s="539"/>
    </row>
    <row r="14" spans="1:23" s="533" customFormat="1" ht="11.25" customHeight="1" x14ac:dyDescent="0.2">
      <c r="A14" s="539"/>
      <c r="B14" s="540"/>
      <c r="C14" s="541"/>
      <c r="D14" s="461" t="s">
        <v>130</v>
      </c>
      <c r="E14" s="157">
        <v>1368</v>
      </c>
      <c r="F14" s="157">
        <v>864</v>
      </c>
      <c r="G14" s="157">
        <v>1098</v>
      </c>
      <c r="H14" s="157">
        <v>1344</v>
      </c>
      <c r="I14" s="157">
        <v>1611</v>
      </c>
      <c r="J14" s="157">
        <v>973</v>
      </c>
      <c r="K14" s="157">
        <v>912</v>
      </c>
      <c r="L14" s="157">
        <v>926</v>
      </c>
      <c r="M14" s="157">
        <v>1197</v>
      </c>
      <c r="N14" s="157">
        <v>1404</v>
      </c>
      <c r="O14" s="157">
        <v>1375</v>
      </c>
      <c r="P14" s="157">
        <v>925</v>
      </c>
      <c r="Q14" s="157">
        <v>1382</v>
      </c>
      <c r="R14" s="542"/>
      <c r="S14" s="539"/>
    </row>
    <row r="15" spans="1:23" s="533" customFormat="1" ht="11.25" customHeight="1" x14ac:dyDescent="0.2">
      <c r="A15" s="539"/>
      <c r="B15" s="540"/>
      <c r="C15" s="541"/>
      <c r="D15" s="461" t="s">
        <v>131</v>
      </c>
      <c r="E15" s="157">
        <v>1568</v>
      </c>
      <c r="F15" s="157">
        <v>1123</v>
      </c>
      <c r="G15" s="157">
        <v>1069</v>
      </c>
      <c r="H15" s="157">
        <v>888</v>
      </c>
      <c r="I15" s="157">
        <v>1078</v>
      </c>
      <c r="J15" s="157">
        <v>1053</v>
      </c>
      <c r="K15" s="157">
        <v>1219</v>
      </c>
      <c r="L15" s="157">
        <v>1179</v>
      </c>
      <c r="M15" s="157">
        <v>1624</v>
      </c>
      <c r="N15" s="157">
        <v>1536</v>
      </c>
      <c r="O15" s="157">
        <v>1454</v>
      </c>
      <c r="P15" s="157">
        <v>902</v>
      </c>
      <c r="Q15" s="157">
        <v>1630</v>
      </c>
      <c r="R15" s="542"/>
      <c r="S15" s="539"/>
    </row>
    <row r="16" spans="1:23" s="547" customFormat="1" ht="15" customHeight="1" x14ac:dyDescent="0.2">
      <c r="A16" s="543"/>
      <c r="B16" s="544"/>
      <c r="C16" s="1560" t="s">
        <v>285</v>
      </c>
      <c r="D16" s="1560"/>
      <c r="E16" s="545"/>
      <c r="F16" s="545"/>
      <c r="G16" s="545"/>
      <c r="H16" s="545"/>
      <c r="I16" s="545"/>
      <c r="J16" s="545"/>
      <c r="K16" s="545"/>
      <c r="L16" s="545"/>
      <c r="M16" s="545"/>
      <c r="N16" s="545"/>
      <c r="O16" s="545"/>
      <c r="P16" s="545"/>
      <c r="Q16" s="545"/>
      <c r="R16" s="546"/>
      <c r="S16" s="543"/>
    </row>
    <row r="17" spans="1:19" s="533" customFormat="1" ht="12" customHeight="1" x14ac:dyDescent="0.2">
      <c r="A17" s="539"/>
      <c r="B17" s="540"/>
      <c r="C17" s="541"/>
      <c r="D17" s="93" t="s">
        <v>561</v>
      </c>
      <c r="E17" s="157">
        <v>7157</v>
      </c>
      <c r="F17" s="157">
        <v>5527</v>
      </c>
      <c r="G17" s="157">
        <v>6282</v>
      </c>
      <c r="H17" s="157">
        <v>4501</v>
      </c>
      <c r="I17" s="157">
        <v>5467</v>
      </c>
      <c r="J17" s="157">
        <v>4669</v>
      </c>
      <c r="K17" s="157">
        <v>4601</v>
      </c>
      <c r="L17" s="157">
        <v>4719</v>
      </c>
      <c r="M17" s="157">
        <v>6155</v>
      </c>
      <c r="N17" s="157">
        <v>6703</v>
      </c>
      <c r="O17" s="157">
        <v>6297</v>
      </c>
      <c r="P17" s="157">
        <v>3987</v>
      </c>
      <c r="Q17" s="157" t="s">
        <v>385</v>
      </c>
      <c r="R17" s="542"/>
      <c r="S17" s="539"/>
    </row>
    <row r="18" spans="1:19" s="533" customFormat="1" ht="12" customHeight="1" x14ac:dyDescent="0.2">
      <c r="A18" s="539"/>
      <c r="B18" s="540"/>
      <c r="C18" s="541"/>
      <c r="D18" s="93" t="s">
        <v>559</v>
      </c>
      <c r="E18" s="157">
        <v>5028</v>
      </c>
      <c r="F18" s="157">
        <v>3615</v>
      </c>
      <c r="G18" s="157">
        <v>4236</v>
      </c>
      <c r="H18" s="157">
        <v>3251</v>
      </c>
      <c r="I18" s="157">
        <v>3786</v>
      </c>
      <c r="J18" s="157">
        <v>3283</v>
      </c>
      <c r="K18" s="157">
        <v>3386</v>
      </c>
      <c r="L18" s="157">
        <v>3693</v>
      </c>
      <c r="M18" s="157">
        <v>3836</v>
      </c>
      <c r="N18" s="157">
        <v>4207</v>
      </c>
      <c r="O18" s="157">
        <v>3856</v>
      </c>
      <c r="P18" s="157">
        <v>3484</v>
      </c>
      <c r="Q18" s="157" t="s">
        <v>385</v>
      </c>
      <c r="R18" s="542"/>
      <c r="S18" s="539"/>
    </row>
    <row r="19" spans="1:19" s="533" customFormat="1" ht="12" customHeight="1" x14ac:dyDescent="0.2">
      <c r="A19" s="539"/>
      <c r="B19" s="540"/>
      <c r="C19" s="541"/>
      <c r="D19" s="93" t="s">
        <v>562</v>
      </c>
      <c r="E19" s="157">
        <v>3883</v>
      </c>
      <c r="F19" s="157">
        <v>2726</v>
      </c>
      <c r="G19" s="157">
        <v>3035</v>
      </c>
      <c r="H19" s="157">
        <v>2169</v>
      </c>
      <c r="I19" s="157">
        <v>2413</v>
      </c>
      <c r="J19" s="157">
        <v>2658</v>
      </c>
      <c r="K19" s="157">
        <v>2321</v>
      </c>
      <c r="L19" s="157">
        <v>2116</v>
      </c>
      <c r="M19" s="157">
        <v>2711</v>
      </c>
      <c r="N19" s="157">
        <v>3514</v>
      </c>
      <c r="O19" s="157">
        <v>5514</v>
      </c>
      <c r="P19" s="157">
        <v>2980</v>
      </c>
      <c r="Q19" s="157" t="s">
        <v>385</v>
      </c>
      <c r="R19" s="542"/>
      <c r="S19" s="539"/>
    </row>
    <row r="20" spans="1:19" s="533" customFormat="1" ht="12" customHeight="1" x14ac:dyDescent="0.2">
      <c r="A20" s="539"/>
      <c r="B20" s="540"/>
      <c r="C20" s="541"/>
      <c r="D20" s="93" t="s">
        <v>564</v>
      </c>
      <c r="E20" s="157">
        <v>3932</v>
      </c>
      <c r="F20" s="157">
        <v>2975</v>
      </c>
      <c r="G20" s="157">
        <v>3442</v>
      </c>
      <c r="H20" s="157">
        <v>2676</v>
      </c>
      <c r="I20" s="157">
        <v>3221</v>
      </c>
      <c r="J20" s="157">
        <v>2655</v>
      </c>
      <c r="K20" s="157">
        <v>2442</v>
      </c>
      <c r="L20" s="157">
        <v>2410</v>
      </c>
      <c r="M20" s="157">
        <v>3122</v>
      </c>
      <c r="N20" s="157">
        <v>3828</v>
      </c>
      <c r="O20" s="157">
        <v>5007</v>
      </c>
      <c r="P20" s="157">
        <v>2903</v>
      </c>
      <c r="Q20" s="157" t="s">
        <v>385</v>
      </c>
      <c r="R20" s="542"/>
      <c r="S20" s="539"/>
    </row>
    <row r="21" spans="1:19" s="533" customFormat="1" ht="11.25" customHeight="1" x14ac:dyDescent="0.2">
      <c r="A21" s="539"/>
      <c r="B21" s="540"/>
      <c r="C21" s="541"/>
      <c r="D21" s="93" t="s">
        <v>565</v>
      </c>
      <c r="E21" s="157">
        <v>2977</v>
      </c>
      <c r="F21" s="157">
        <v>2199</v>
      </c>
      <c r="G21" s="157">
        <v>2399</v>
      </c>
      <c r="H21" s="157">
        <v>1831</v>
      </c>
      <c r="I21" s="157">
        <v>2108</v>
      </c>
      <c r="J21" s="157">
        <v>1775</v>
      </c>
      <c r="K21" s="157">
        <v>2029</v>
      </c>
      <c r="L21" s="157">
        <v>2020</v>
      </c>
      <c r="M21" s="157">
        <v>1828</v>
      </c>
      <c r="N21" s="157">
        <v>2035</v>
      </c>
      <c r="O21" s="157">
        <v>2073</v>
      </c>
      <c r="P21" s="157">
        <v>2581</v>
      </c>
      <c r="Q21" s="157" t="s">
        <v>385</v>
      </c>
      <c r="R21" s="542"/>
      <c r="S21" s="539"/>
    </row>
    <row r="22" spans="1:19" s="533" customFormat="1" ht="15" customHeight="1" x14ac:dyDescent="0.2">
      <c r="A22" s="539"/>
      <c r="B22" s="540"/>
      <c r="C22" s="1560" t="s">
        <v>214</v>
      </c>
      <c r="D22" s="1560"/>
      <c r="E22" s="538">
        <v>7255</v>
      </c>
      <c r="F22" s="538">
        <v>5967</v>
      </c>
      <c r="G22" s="538">
        <v>6667</v>
      </c>
      <c r="H22" s="538">
        <v>4148</v>
      </c>
      <c r="I22" s="538">
        <v>5071</v>
      </c>
      <c r="J22" s="538">
        <v>4873</v>
      </c>
      <c r="K22" s="538">
        <v>6480</v>
      </c>
      <c r="L22" s="538">
        <v>6670</v>
      </c>
      <c r="M22" s="538">
        <v>8384</v>
      </c>
      <c r="N22" s="538">
        <v>7708</v>
      </c>
      <c r="O22" s="538">
        <v>6857</v>
      </c>
      <c r="P22" s="538">
        <v>3946</v>
      </c>
      <c r="Q22" s="538" t="s">
        <v>385</v>
      </c>
      <c r="R22" s="542"/>
      <c r="S22" s="539"/>
    </row>
    <row r="23" spans="1:19" s="547" customFormat="1" ht="12" customHeight="1" x14ac:dyDescent="0.2">
      <c r="A23" s="543"/>
      <c r="B23" s="544"/>
      <c r="C23" s="1560" t="s">
        <v>286</v>
      </c>
      <c r="D23" s="1560"/>
      <c r="E23" s="538">
        <v>52251</v>
      </c>
      <c r="F23" s="538">
        <v>37987</v>
      </c>
      <c r="G23" s="538">
        <v>44181</v>
      </c>
      <c r="H23" s="538">
        <v>33558</v>
      </c>
      <c r="I23" s="538">
        <v>38502</v>
      </c>
      <c r="J23" s="538">
        <v>36333</v>
      </c>
      <c r="K23" s="538">
        <v>36875</v>
      </c>
      <c r="L23" s="538">
        <v>35926</v>
      </c>
      <c r="M23" s="538">
        <v>50503</v>
      </c>
      <c r="N23" s="538">
        <v>46007</v>
      </c>
      <c r="O23" s="538">
        <v>50027</v>
      </c>
      <c r="P23" s="538">
        <v>36993</v>
      </c>
      <c r="Q23" s="538" t="s">
        <v>385</v>
      </c>
      <c r="R23" s="548"/>
      <c r="S23" s="543"/>
    </row>
    <row r="24" spans="1:19" s="533" customFormat="1" ht="12.75" customHeight="1" x14ac:dyDescent="0.2">
      <c r="A24" s="539"/>
      <c r="B24" s="549"/>
      <c r="C24" s="541"/>
      <c r="D24" s="467" t="s">
        <v>335</v>
      </c>
      <c r="E24" s="157">
        <v>2425</v>
      </c>
      <c r="F24" s="157">
        <v>1490</v>
      </c>
      <c r="G24" s="157">
        <v>2581</v>
      </c>
      <c r="H24" s="157">
        <v>1428</v>
      </c>
      <c r="I24" s="157">
        <v>1520</v>
      </c>
      <c r="J24" s="157">
        <v>1618</v>
      </c>
      <c r="K24" s="157">
        <v>2049</v>
      </c>
      <c r="L24" s="157">
        <v>1457</v>
      </c>
      <c r="M24" s="157">
        <v>2086</v>
      </c>
      <c r="N24" s="157">
        <v>2918</v>
      </c>
      <c r="O24" s="157">
        <v>3083</v>
      </c>
      <c r="P24" s="157">
        <v>1743</v>
      </c>
      <c r="Q24" s="157" t="s">
        <v>385</v>
      </c>
      <c r="R24" s="542"/>
      <c r="S24" s="539"/>
    </row>
    <row r="25" spans="1:19" s="533" customFormat="1" ht="11.25" customHeight="1" x14ac:dyDescent="0.2">
      <c r="A25" s="539"/>
      <c r="B25" s="549"/>
      <c r="C25" s="541"/>
      <c r="D25" s="467" t="s">
        <v>215</v>
      </c>
      <c r="E25" s="157">
        <v>10796</v>
      </c>
      <c r="F25" s="157">
        <v>8104</v>
      </c>
      <c r="G25" s="157">
        <v>9200</v>
      </c>
      <c r="H25" s="157">
        <v>6878</v>
      </c>
      <c r="I25" s="157">
        <v>7998</v>
      </c>
      <c r="J25" s="157">
        <v>7078</v>
      </c>
      <c r="K25" s="157">
        <v>7152</v>
      </c>
      <c r="L25" s="157">
        <v>7236</v>
      </c>
      <c r="M25" s="157">
        <v>8012</v>
      </c>
      <c r="N25" s="157">
        <v>8726</v>
      </c>
      <c r="O25" s="157">
        <v>8411</v>
      </c>
      <c r="P25" s="157">
        <v>7658</v>
      </c>
      <c r="Q25" s="157" t="s">
        <v>385</v>
      </c>
      <c r="R25" s="542"/>
      <c r="S25" s="539"/>
    </row>
    <row r="26" spans="1:19" s="533" customFormat="1" ht="11.25" customHeight="1" x14ac:dyDescent="0.2">
      <c r="A26" s="539"/>
      <c r="B26" s="549"/>
      <c r="C26" s="541"/>
      <c r="D26" s="467" t="s">
        <v>163</v>
      </c>
      <c r="E26" s="157">
        <v>38813</v>
      </c>
      <c r="F26" s="157">
        <v>28197</v>
      </c>
      <c r="G26" s="157">
        <v>32185</v>
      </c>
      <c r="H26" s="157">
        <v>25117</v>
      </c>
      <c r="I26" s="157">
        <v>28822</v>
      </c>
      <c r="J26" s="157">
        <v>27493</v>
      </c>
      <c r="K26" s="157">
        <v>27534</v>
      </c>
      <c r="L26" s="157">
        <v>27105</v>
      </c>
      <c r="M26" s="157">
        <v>40227</v>
      </c>
      <c r="N26" s="157">
        <v>34179</v>
      </c>
      <c r="O26" s="157">
        <v>38316</v>
      </c>
      <c r="P26" s="157">
        <v>27456</v>
      </c>
      <c r="Q26" s="157" t="s">
        <v>385</v>
      </c>
      <c r="R26" s="542"/>
      <c r="S26" s="539"/>
    </row>
    <row r="27" spans="1:19" s="533" customFormat="1" ht="11.25" customHeight="1" x14ac:dyDescent="0.2">
      <c r="A27" s="539"/>
      <c r="B27" s="549"/>
      <c r="C27" s="541"/>
      <c r="D27" s="467" t="s">
        <v>216</v>
      </c>
      <c r="E27" s="157">
        <v>217</v>
      </c>
      <c r="F27" s="157">
        <v>196</v>
      </c>
      <c r="G27" s="157">
        <v>215</v>
      </c>
      <c r="H27" s="157">
        <v>135</v>
      </c>
      <c r="I27" s="157">
        <v>162</v>
      </c>
      <c r="J27" s="157">
        <v>144</v>
      </c>
      <c r="K27" s="157">
        <v>140</v>
      </c>
      <c r="L27" s="157">
        <v>128</v>
      </c>
      <c r="M27" s="157">
        <v>178</v>
      </c>
      <c r="N27" s="157">
        <v>184</v>
      </c>
      <c r="O27" s="157">
        <v>217</v>
      </c>
      <c r="P27" s="157">
        <v>136</v>
      </c>
      <c r="Q27" s="157" t="s">
        <v>385</v>
      </c>
      <c r="R27" s="542"/>
      <c r="S27" s="539"/>
    </row>
    <row r="28" spans="1:19" ht="10.5" customHeight="1" thickBot="1" x14ac:dyDescent="0.25">
      <c r="A28" s="2"/>
      <c r="B28" s="221"/>
      <c r="C28" s="550"/>
      <c r="D28" s="13"/>
      <c r="E28" s="709"/>
      <c r="F28" s="709"/>
      <c r="G28" s="709"/>
      <c r="H28" s="709"/>
      <c r="I28" s="534"/>
      <c r="J28" s="534"/>
      <c r="K28" s="534"/>
      <c r="L28" s="534"/>
      <c r="M28" s="534"/>
      <c r="N28" s="534"/>
      <c r="O28" s="534"/>
      <c r="P28" s="534"/>
      <c r="Q28" s="534"/>
      <c r="R28" s="1109"/>
      <c r="S28" s="2"/>
    </row>
    <row r="29" spans="1:19" ht="13.5" customHeight="1" thickBot="1" x14ac:dyDescent="0.25">
      <c r="A29" s="2"/>
      <c r="B29" s="221"/>
      <c r="C29" s="394" t="s">
        <v>217</v>
      </c>
      <c r="D29" s="536"/>
      <c r="E29" s="552"/>
      <c r="F29" s="552"/>
      <c r="G29" s="552"/>
      <c r="H29" s="552"/>
      <c r="I29" s="552"/>
      <c r="J29" s="552"/>
      <c r="K29" s="552"/>
      <c r="L29" s="552"/>
      <c r="M29" s="552"/>
      <c r="N29" s="552"/>
      <c r="O29" s="552"/>
      <c r="P29" s="552"/>
      <c r="Q29" s="553"/>
      <c r="R29" s="1109"/>
      <c r="S29" s="2"/>
    </row>
    <row r="30" spans="1:19" ht="9.75" customHeight="1" x14ac:dyDescent="0.2">
      <c r="A30" s="2"/>
      <c r="B30" s="221"/>
      <c r="C30" s="606" t="s">
        <v>78</v>
      </c>
      <c r="D30" s="13"/>
      <c r="E30" s="551"/>
      <c r="F30" s="551"/>
      <c r="G30" s="551"/>
      <c r="H30" s="551"/>
      <c r="I30" s="551"/>
      <c r="J30" s="551"/>
      <c r="K30" s="551"/>
      <c r="L30" s="551"/>
      <c r="M30" s="551"/>
      <c r="N30" s="551"/>
      <c r="O30" s="551"/>
      <c r="P30" s="554"/>
      <c r="Q30" s="554"/>
      <c r="R30" s="1109"/>
      <c r="S30" s="2"/>
    </row>
    <row r="31" spans="1:19" ht="15" customHeight="1" x14ac:dyDescent="0.2">
      <c r="A31" s="2"/>
      <c r="B31" s="221"/>
      <c r="C31" s="1560" t="s">
        <v>68</v>
      </c>
      <c r="D31" s="1560"/>
      <c r="E31" s="538">
        <v>11226</v>
      </c>
      <c r="F31" s="538">
        <v>14064</v>
      </c>
      <c r="G31" s="538">
        <v>15892</v>
      </c>
      <c r="H31" s="538">
        <v>10977</v>
      </c>
      <c r="I31" s="538">
        <v>17074</v>
      </c>
      <c r="J31" s="538">
        <v>13680</v>
      </c>
      <c r="K31" s="538">
        <v>11482</v>
      </c>
      <c r="L31" s="538">
        <v>10444</v>
      </c>
      <c r="M31" s="538">
        <v>11987</v>
      </c>
      <c r="N31" s="538">
        <v>15068</v>
      </c>
      <c r="O31" s="538">
        <v>10233</v>
      </c>
      <c r="P31" s="538">
        <v>6984</v>
      </c>
      <c r="Q31" s="538">
        <v>13298</v>
      </c>
      <c r="R31" s="1109"/>
      <c r="S31" s="2"/>
    </row>
    <row r="32" spans="1:19" ht="12" customHeight="1" x14ac:dyDescent="0.2">
      <c r="A32" s="2"/>
      <c r="B32" s="221"/>
      <c r="C32" s="472"/>
      <c r="D32" s="461" t="s">
        <v>187</v>
      </c>
      <c r="E32" s="157">
        <v>3019</v>
      </c>
      <c r="F32" s="157">
        <v>4268</v>
      </c>
      <c r="G32" s="157">
        <v>3987</v>
      </c>
      <c r="H32" s="157">
        <v>2239</v>
      </c>
      <c r="I32" s="157">
        <v>5286</v>
      </c>
      <c r="J32" s="157">
        <v>3990</v>
      </c>
      <c r="K32" s="157">
        <v>3167</v>
      </c>
      <c r="L32" s="157">
        <v>2369</v>
      </c>
      <c r="M32" s="157">
        <v>3456</v>
      </c>
      <c r="N32" s="157">
        <v>4311</v>
      </c>
      <c r="O32" s="157">
        <v>2868</v>
      </c>
      <c r="P32" s="157">
        <v>1757</v>
      </c>
      <c r="Q32" s="157">
        <v>3621</v>
      </c>
      <c r="R32" s="1109"/>
      <c r="S32" s="2"/>
    </row>
    <row r="33" spans="1:19" ht="12" customHeight="1" x14ac:dyDescent="0.2">
      <c r="A33" s="2"/>
      <c r="B33" s="221"/>
      <c r="C33" s="472"/>
      <c r="D33" s="461" t="s">
        <v>188</v>
      </c>
      <c r="E33" s="157">
        <v>4022</v>
      </c>
      <c r="F33" s="157">
        <v>3817</v>
      </c>
      <c r="G33" s="157">
        <v>5576</v>
      </c>
      <c r="H33" s="157">
        <v>3257</v>
      </c>
      <c r="I33" s="157">
        <v>5156</v>
      </c>
      <c r="J33" s="157">
        <v>4355</v>
      </c>
      <c r="K33" s="157">
        <v>3644</v>
      </c>
      <c r="L33" s="157">
        <v>4187</v>
      </c>
      <c r="M33" s="157">
        <v>4370</v>
      </c>
      <c r="N33" s="157">
        <v>4114</v>
      </c>
      <c r="O33" s="157">
        <v>2860</v>
      </c>
      <c r="P33" s="157">
        <v>2118</v>
      </c>
      <c r="Q33" s="157" t="s">
        <v>385</v>
      </c>
      <c r="R33" s="1109"/>
      <c r="S33" s="2"/>
    </row>
    <row r="34" spans="1:19" ht="12" customHeight="1" x14ac:dyDescent="0.2">
      <c r="A34" s="2"/>
      <c r="B34" s="221"/>
      <c r="C34" s="472"/>
      <c r="D34" s="461" t="s">
        <v>59</v>
      </c>
      <c r="E34" s="157">
        <v>1554</v>
      </c>
      <c r="F34" s="157">
        <v>2198</v>
      </c>
      <c r="G34" s="157">
        <v>2212</v>
      </c>
      <c r="H34" s="157">
        <v>1349</v>
      </c>
      <c r="I34" s="157">
        <v>2473</v>
      </c>
      <c r="J34" s="157">
        <v>2019</v>
      </c>
      <c r="K34" s="157">
        <v>1928</v>
      </c>
      <c r="L34" s="157">
        <v>1446</v>
      </c>
      <c r="M34" s="157">
        <v>1858</v>
      </c>
      <c r="N34" s="157">
        <v>2736</v>
      </c>
      <c r="O34" s="157">
        <v>1876</v>
      </c>
      <c r="P34" s="157">
        <v>1241</v>
      </c>
      <c r="Q34" s="157" t="s">
        <v>385</v>
      </c>
      <c r="R34" s="1109"/>
      <c r="S34" s="2"/>
    </row>
    <row r="35" spans="1:19" ht="12" customHeight="1" x14ac:dyDescent="0.2">
      <c r="A35" s="2"/>
      <c r="B35" s="221"/>
      <c r="C35" s="472"/>
      <c r="D35" s="461" t="s">
        <v>190</v>
      </c>
      <c r="E35" s="157">
        <v>1382</v>
      </c>
      <c r="F35" s="157">
        <v>2102</v>
      </c>
      <c r="G35" s="157">
        <v>1892</v>
      </c>
      <c r="H35" s="157">
        <v>2082</v>
      </c>
      <c r="I35" s="157">
        <v>2088</v>
      </c>
      <c r="J35" s="157">
        <v>1806</v>
      </c>
      <c r="K35" s="157">
        <v>1679</v>
      </c>
      <c r="L35" s="157">
        <v>1489</v>
      </c>
      <c r="M35" s="157">
        <v>1296</v>
      </c>
      <c r="N35" s="157">
        <v>1962</v>
      </c>
      <c r="O35" s="157">
        <v>1741</v>
      </c>
      <c r="P35" s="157">
        <v>1214</v>
      </c>
      <c r="Q35" s="157" t="s">
        <v>385</v>
      </c>
      <c r="R35" s="1109"/>
      <c r="S35" s="2"/>
    </row>
    <row r="36" spans="1:19" ht="12" customHeight="1" x14ac:dyDescent="0.2">
      <c r="A36" s="2"/>
      <c r="B36" s="221"/>
      <c r="C36" s="472"/>
      <c r="D36" s="461" t="s">
        <v>191</v>
      </c>
      <c r="E36" s="157">
        <v>828</v>
      </c>
      <c r="F36" s="157">
        <v>1238</v>
      </c>
      <c r="G36" s="157">
        <v>1743</v>
      </c>
      <c r="H36" s="157">
        <v>1661</v>
      </c>
      <c r="I36" s="157">
        <v>1457</v>
      </c>
      <c r="J36" s="157">
        <v>854</v>
      </c>
      <c r="K36" s="157">
        <v>616</v>
      </c>
      <c r="L36" s="157">
        <v>508</v>
      </c>
      <c r="M36" s="157">
        <v>576</v>
      </c>
      <c r="N36" s="157">
        <v>1406</v>
      </c>
      <c r="O36" s="157">
        <v>493</v>
      </c>
      <c r="P36" s="157">
        <v>389</v>
      </c>
      <c r="Q36" s="157">
        <v>806</v>
      </c>
      <c r="R36" s="1109"/>
      <c r="S36" s="2"/>
    </row>
    <row r="37" spans="1:19" ht="12" customHeight="1" x14ac:dyDescent="0.2">
      <c r="A37" s="2"/>
      <c r="B37" s="221"/>
      <c r="C37" s="472"/>
      <c r="D37" s="461" t="s">
        <v>130</v>
      </c>
      <c r="E37" s="157">
        <v>216</v>
      </c>
      <c r="F37" s="157">
        <v>168</v>
      </c>
      <c r="G37" s="157">
        <v>240</v>
      </c>
      <c r="H37" s="157">
        <v>160</v>
      </c>
      <c r="I37" s="157">
        <v>344</v>
      </c>
      <c r="J37" s="157">
        <v>298</v>
      </c>
      <c r="K37" s="157">
        <v>213</v>
      </c>
      <c r="L37" s="157">
        <v>204</v>
      </c>
      <c r="M37" s="157">
        <v>190</v>
      </c>
      <c r="N37" s="157">
        <v>209</v>
      </c>
      <c r="O37" s="157">
        <v>160</v>
      </c>
      <c r="P37" s="157">
        <v>95</v>
      </c>
      <c r="Q37" s="157">
        <v>200</v>
      </c>
      <c r="R37" s="1109"/>
      <c r="S37" s="2"/>
    </row>
    <row r="38" spans="1:19" ht="12" customHeight="1" x14ac:dyDescent="0.2">
      <c r="A38" s="2"/>
      <c r="B38" s="221"/>
      <c r="C38" s="472"/>
      <c r="D38" s="461" t="s">
        <v>131</v>
      </c>
      <c r="E38" s="157">
        <v>205</v>
      </c>
      <c r="F38" s="157">
        <v>273</v>
      </c>
      <c r="G38" s="157">
        <v>242</v>
      </c>
      <c r="H38" s="157">
        <v>229</v>
      </c>
      <c r="I38" s="157">
        <v>270</v>
      </c>
      <c r="J38" s="157">
        <v>358</v>
      </c>
      <c r="K38" s="157">
        <v>235</v>
      </c>
      <c r="L38" s="157">
        <v>241</v>
      </c>
      <c r="M38" s="157">
        <v>241</v>
      </c>
      <c r="N38" s="157">
        <v>330</v>
      </c>
      <c r="O38" s="157">
        <v>235</v>
      </c>
      <c r="P38" s="157">
        <v>170</v>
      </c>
      <c r="Q38" s="157">
        <v>294</v>
      </c>
      <c r="R38" s="1109"/>
      <c r="S38" s="2"/>
    </row>
    <row r="39" spans="1:19" ht="15" customHeight="1" x14ac:dyDescent="0.2">
      <c r="A39" s="2"/>
      <c r="B39" s="221"/>
      <c r="C39" s="472"/>
      <c r="D39" s="467" t="s">
        <v>335</v>
      </c>
      <c r="E39" s="157">
        <v>964</v>
      </c>
      <c r="F39" s="157">
        <v>567</v>
      </c>
      <c r="G39" s="157">
        <v>1123</v>
      </c>
      <c r="H39" s="157">
        <v>1075</v>
      </c>
      <c r="I39" s="157">
        <v>1296</v>
      </c>
      <c r="J39" s="157">
        <v>554</v>
      </c>
      <c r="K39" s="157">
        <v>435</v>
      </c>
      <c r="L39" s="157">
        <v>557</v>
      </c>
      <c r="M39" s="157">
        <v>395</v>
      </c>
      <c r="N39" s="157">
        <v>1108</v>
      </c>
      <c r="O39" s="157">
        <v>1212</v>
      </c>
      <c r="P39" s="157">
        <v>1023</v>
      </c>
      <c r="Q39" s="157" t="s">
        <v>385</v>
      </c>
      <c r="R39" s="1109"/>
      <c r="S39" s="2"/>
    </row>
    <row r="40" spans="1:19" ht="12" customHeight="1" x14ac:dyDescent="0.2">
      <c r="A40" s="2"/>
      <c r="B40" s="221"/>
      <c r="C40" s="472"/>
      <c r="D40" s="467" t="s">
        <v>215</v>
      </c>
      <c r="E40" s="157">
        <v>2903</v>
      </c>
      <c r="F40" s="157">
        <v>3592</v>
      </c>
      <c r="G40" s="157">
        <v>4086</v>
      </c>
      <c r="H40" s="157">
        <v>2249</v>
      </c>
      <c r="I40" s="157">
        <v>4385</v>
      </c>
      <c r="J40" s="157">
        <v>3927</v>
      </c>
      <c r="K40" s="157">
        <v>3496</v>
      </c>
      <c r="L40" s="157">
        <v>2443</v>
      </c>
      <c r="M40" s="157">
        <v>3629</v>
      </c>
      <c r="N40" s="157">
        <v>4226</v>
      </c>
      <c r="O40" s="157">
        <v>2824</v>
      </c>
      <c r="P40" s="157">
        <v>1588</v>
      </c>
      <c r="Q40" s="157" t="s">
        <v>385</v>
      </c>
      <c r="R40" s="1109"/>
      <c r="S40" s="2"/>
    </row>
    <row r="41" spans="1:19" ht="12" customHeight="1" x14ac:dyDescent="0.2">
      <c r="A41" s="2"/>
      <c r="B41" s="221"/>
      <c r="C41" s="472"/>
      <c r="D41" s="467" t="s">
        <v>163</v>
      </c>
      <c r="E41" s="157">
        <v>7359</v>
      </c>
      <c r="F41" s="157">
        <v>9905</v>
      </c>
      <c r="G41" s="157">
        <v>10682</v>
      </c>
      <c r="H41" s="157">
        <v>7651</v>
      </c>
      <c r="I41" s="157">
        <v>11391</v>
      </c>
      <c r="J41" s="157">
        <v>9198</v>
      </c>
      <c r="K41" s="157">
        <v>7549</v>
      </c>
      <c r="L41" s="157">
        <v>7442</v>
      </c>
      <c r="M41" s="157">
        <v>7963</v>
      </c>
      <c r="N41" s="157">
        <v>9733</v>
      </c>
      <c r="O41" s="157">
        <v>6197</v>
      </c>
      <c r="P41" s="157">
        <v>4373</v>
      </c>
      <c r="Q41" s="157" t="s">
        <v>385</v>
      </c>
      <c r="R41" s="1109"/>
      <c r="S41" s="2"/>
    </row>
    <row r="42" spans="1:19" ht="11.25" customHeight="1" x14ac:dyDescent="0.2">
      <c r="A42" s="2"/>
      <c r="B42" s="221"/>
      <c r="C42" s="472"/>
      <c r="D42" s="467" t="s">
        <v>216</v>
      </c>
      <c r="E42" s="765">
        <v>0</v>
      </c>
      <c r="F42" s="765">
        <v>0</v>
      </c>
      <c r="G42" s="765">
        <v>1</v>
      </c>
      <c r="H42" s="765">
        <v>2</v>
      </c>
      <c r="I42" s="765">
        <v>2</v>
      </c>
      <c r="J42" s="765">
        <v>1</v>
      </c>
      <c r="K42" s="765">
        <v>2</v>
      </c>
      <c r="L42" s="765">
        <v>2</v>
      </c>
      <c r="M42" s="765">
        <v>0</v>
      </c>
      <c r="N42" s="765">
        <v>1</v>
      </c>
      <c r="O42" s="765">
        <v>0</v>
      </c>
      <c r="P42" s="765">
        <v>0</v>
      </c>
      <c r="Q42" s="765" t="s">
        <v>385</v>
      </c>
      <c r="R42" s="1109"/>
      <c r="S42" s="2"/>
    </row>
    <row r="43" spans="1:19" ht="15" customHeight="1" x14ac:dyDescent="0.2">
      <c r="A43" s="2"/>
      <c r="B43" s="221"/>
      <c r="C43" s="1110" t="s">
        <v>287</v>
      </c>
      <c r="D43" s="1110"/>
      <c r="E43" s="148"/>
      <c r="F43" s="157"/>
      <c r="G43" s="157"/>
      <c r="H43" s="157"/>
      <c r="I43" s="157"/>
      <c r="J43" s="157"/>
      <c r="K43" s="157"/>
      <c r="L43" s="157"/>
      <c r="M43" s="157"/>
      <c r="N43" s="157"/>
      <c r="O43" s="157"/>
      <c r="P43" s="157"/>
      <c r="Q43" s="157"/>
      <c r="R43" s="1109"/>
      <c r="S43" s="2"/>
    </row>
    <row r="44" spans="1:19" ht="12" customHeight="1" x14ac:dyDescent="0.2">
      <c r="A44" s="2"/>
      <c r="B44" s="221"/>
      <c r="C44" s="472"/>
      <c r="D44" s="717" t="s">
        <v>559</v>
      </c>
      <c r="E44" s="157">
        <v>1898</v>
      </c>
      <c r="F44" s="157">
        <v>1267</v>
      </c>
      <c r="G44" s="157">
        <v>1650</v>
      </c>
      <c r="H44" s="157">
        <v>1209</v>
      </c>
      <c r="I44" s="157">
        <v>2175</v>
      </c>
      <c r="J44" s="157">
        <v>1930</v>
      </c>
      <c r="K44" s="157">
        <v>1816</v>
      </c>
      <c r="L44" s="157">
        <v>2436</v>
      </c>
      <c r="M44" s="157">
        <v>1729</v>
      </c>
      <c r="N44" s="157">
        <v>1770</v>
      </c>
      <c r="O44" s="157">
        <v>1340</v>
      </c>
      <c r="P44" s="157">
        <v>824</v>
      </c>
      <c r="Q44" s="157" t="s">
        <v>385</v>
      </c>
      <c r="R44" s="1109"/>
      <c r="S44" s="2"/>
    </row>
    <row r="45" spans="1:19" ht="12" customHeight="1" x14ac:dyDescent="0.2">
      <c r="A45" s="2"/>
      <c r="B45" s="221"/>
      <c r="C45" s="472"/>
      <c r="D45" s="717" t="s">
        <v>560</v>
      </c>
      <c r="E45" s="157">
        <v>332</v>
      </c>
      <c r="F45" s="157">
        <v>223</v>
      </c>
      <c r="G45" s="157">
        <v>606</v>
      </c>
      <c r="H45" s="157">
        <v>643</v>
      </c>
      <c r="I45" s="157">
        <v>620</v>
      </c>
      <c r="J45" s="157">
        <v>254</v>
      </c>
      <c r="K45" s="157">
        <v>380</v>
      </c>
      <c r="L45" s="157">
        <v>276</v>
      </c>
      <c r="M45" s="157">
        <v>213</v>
      </c>
      <c r="N45" s="157">
        <v>1176</v>
      </c>
      <c r="O45" s="157">
        <v>742</v>
      </c>
      <c r="P45" s="157">
        <v>795</v>
      </c>
      <c r="Q45" s="157" t="s">
        <v>385</v>
      </c>
      <c r="R45" s="1109"/>
      <c r="S45" s="2"/>
    </row>
    <row r="46" spans="1:19" ht="12" customHeight="1" x14ac:dyDescent="0.2">
      <c r="A46" s="2"/>
      <c r="B46" s="221"/>
      <c r="C46" s="472"/>
      <c r="D46" s="717" t="s">
        <v>561</v>
      </c>
      <c r="E46" s="157">
        <v>502</v>
      </c>
      <c r="F46" s="157">
        <v>1195</v>
      </c>
      <c r="G46" s="157">
        <v>971</v>
      </c>
      <c r="H46" s="157">
        <v>739</v>
      </c>
      <c r="I46" s="157">
        <v>1228</v>
      </c>
      <c r="J46" s="157">
        <v>1047</v>
      </c>
      <c r="K46" s="157">
        <v>774</v>
      </c>
      <c r="L46" s="157">
        <v>748</v>
      </c>
      <c r="M46" s="157">
        <v>807</v>
      </c>
      <c r="N46" s="157">
        <v>1087</v>
      </c>
      <c r="O46" s="157">
        <v>714</v>
      </c>
      <c r="P46" s="157">
        <v>494</v>
      </c>
      <c r="Q46" s="157" t="s">
        <v>385</v>
      </c>
      <c r="R46" s="1109"/>
      <c r="S46" s="2"/>
    </row>
    <row r="47" spans="1:19" ht="12" customHeight="1" x14ac:dyDescent="0.2">
      <c r="A47" s="2"/>
      <c r="B47" s="221"/>
      <c r="C47" s="472"/>
      <c r="D47" s="717" t="s">
        <v>562</v>
      </c>
      <c r="E47" s="157">
        <v>858</v>
      </c>
      <c r="F47" s="157">
        <v>1465</v>
      </c>
      <c r="G47" s="157">
        <v>1559</v>
      </c>
      <c r="H47" s="157">
        <v>1237</v>
      </c>
      <c r="I47" s="157">
        <v>1735</v>
      </c>
      <c r="J47" s="157">
        <v>1299</v>
      </c>
      <c r="K47" s="157">
        <v>809</v>
      </c>
      <c r="L47" s="157">
        <v>678</v>
      </c>
      <c r="M47" s="157">
        <v>956</v>
      </c>
      <c r="N47" s="157">
        <v>1062</v>
      </c>
      <c r="O47" s="157">
        <v>614</v>
      </c>
      <c r="P47" s="157">
        <v>415</v>
      </c>
      <c r="Q47" s="157" t="s">
        <v>385</v>
      </c>
      <c r="R47" s="1109"/>
      <c r="S47" s="2"/>
    </row>
    <row r="48" spans="1:19" ht="12" customHeight="1" x14ac:dyDescent="0.2">
      <c r="A48" s="2"/>
      <c r="B48" s="221"/>
      <c r="C48" s="472"/>
      <c r="D48" s="717" t="s">
        <v>563</v>
      </c>
      <c r="E48" s="157">
        <v>211</v>
      </c>
      <c r="F48" s="157">
        <v>211</v>
      </c>
      <c r="G48" s="157">
        <v>510</v>
      </c>
      <c r="H48" s="157">
        <v>166</v>
      </c>
      <c r="I48" s="157">
        <v>228</v>
      </c>
      <c r="J48" s="157">
        <v>134</v>
      </c>
      <c r="K48" s="157">
        <v>329</v>
      </c>
      <c r="L48" s="157">
        <v>300</v>
      </c>
      <c r="M48" s="157">
        <v>363</v>
      </c>
      <c r="N48" s="157">
        <v>572</v>
      </c>
      <c r="O48" s="157">
        <v>411</v>
      </c>
      <c r="P48" s="157">
        <v>301</v>
      </c>
      <c r="Q48" s="157" t="s">
        <v>385</v>
      </c>
      <c r="R48" s="1109"/>
      <c r="S48" s="2"/>
    </row>
    <row r="49" spans="1:22" ht="15" customHeight="1" x14ac:dyDescent="0.2">
      <c r="A49" s="2"/>
      <c r="B49" s="221"/>
      <c r="C49" s="1560" t="s">
        <v>218</v>
      </c>
      <c r="D49" s="1560"/>
      <c r="E49" s="470">
        <v>18.865324505091923</v>
      </c>
      <c r="F49" s="470">
        <v>31.997087864585705</v>
      </c>
      <c r="G49" s="470">
        <v>31.253933291378228</v>
      </c>
      <c r="H49" s="470">
        <v>29.112077653423857</v>
      </c>
      <c r="I49" s="470">
        <v>39.184816285314298</v>
      </c>
      <c r="J49" s="470">
        <v>33.199048682230739</v>
      </c>
      <c r="K49" s="470">
        <v>26.483681236304925</v>
      </c>
      <c r="L49" s="470">
        <v>24.518734153441638</v>
      </c>
      <c r="M49" s="470">
        <v>20.35593594511522</v>
      </c>
      <c r="N49" s="470">
        <v>28.05175463092246</v>
      </c>
      <c r="O49" s="470">
        <v>17.989241262921034</v>
      </c>
      <c r="P49" s="470">
        <v>17.059527589828768</v>
      </c>
      <c r="Q49" s="470">
        <f>+Q31/Q8*100</f>
        <v>23.979803444234062</v>
      </c>
      <c r="R49" s="1109"/>
      <c r="S49" s="2"/>
    </row>
    <row r="50" spans="1:22" ht="11.25" customHeight="1" thickBot="1" x14ac:dyDescent="0.25">
      <c r="A50" s="2"/>
      <c r="B50" s="221"/>
      <c r="C50" s="555"/>
      <c r="D50" s="1109"/>
      <c r="E50" s="709"/>
      <c r="F50" s="709"/>
      <c r="G50" s="709"/>
      <c r="H50" s="709"/>
      <c r="I50" s="709"/>
      <c r="J50" s="709"/>
      <c r="K50" s="709"/>
      <c r="L50" s="709"/>
      <c r="M50" s="709"/>
      <c r="N50" s="709"/>
      <c r="O50" s="709"/>
      <c r="P50" s="534"/>
      <c r="Q50" s="534"/>
      <c r="R50" s="1109"/>
      <c r="S50" s="2"/>
    </row>
    <row r="51" spans="1:22" s="7" customFormat="1" ht="13.5" customHeight="1" thickBot="1" x14ac:dyDescent="0.25">
      <c r="A51" s="6"/>
      <c r="B51" s="220"/>
      <c r="C51" s="1114" t="s">
        <v>219</v>
      </c>
      <c r="D51" s="536"/>
      <c r="E51" s="536"/>
      <c r="F51" s="536"/>
      <c r="G51" s="536"/>
      <c r="H51" s="536"/>
      <c r="I51" s="536"/>
      <c r="J51" s="536"/>
      <c r="K51" s="536"/>
      <c r="L51" s="536"/>
      <c r="M51" s="536"/>
      <c r="N51" s="536"/>
      <c r="O51" s="536"/>
      <c r="P51" s="536"/>
      <c r="Q51" s="537"/>
      <c r="R51" s="1109"/>
      <c r="S51" s="6"/>
    </row>
    <row r="52" spans="1:22" ht="9.75" customHeight="1" x14ac:dyDescent="0.2">
      <c r="A52" s="2"/>
      <c r="B52" s="221"/>
      <c r="C52" s="606" t="s">
        <v>78</v>
      </c>
      <c r="D52" s="556"/>
      <c r="E52" s="551"/>
      <c r="F52" s="551"/>
      <c r="G52" s="551"/>
      <c r="H52" s="551"/>
      <c r="I52" s="551"/>
      <c r="J52" s="551"/>
      <c r="K52" s="551"/>
      <c r="L52" s="551"/>
      <c r="M52" s="551"/>
      <c r="N52" s="551"/>
      <c r="O52" s="551"/>
      <c r="P52" s="554"/>
      <c r="Q52" s="554"/>
      <c r="R52" s="1109"/>
      <c r="S52" s="2"/>
    </row>
    <row r="53" spans="1:22" ht="15" customHeight="1" x14ac:dyDescent="0.2">
      <c r="A53" s="2"/>
      <c r="B53" s="221"/>
      <c r="C53" s="1560" t="s">
        <v>68</v>
      </c>
      <c r="D53" s="1560"/>
      <c r="E53" s="538">
        <v>6863</v>
      </c>
      <c r="F53" s="538">
        <v>6209</v>
      </c>
      <c r="G53" s="538">
        <v>9180</v>
      </c>
      <c r="H53" s="538">
        <v>7817</v>
      </c>
      <c r="I53" s="538">
        <v>8829</v>
      </c>
      <c r="J53" s="538">
        <v>8083</v>
      </c>
      <c r="K53" s="538">
        <v>6946</v>
      </c>
      <c r="L53" s="538">
        <v>7019</v>
      </c>
      <c r="M53" s="538">
        <v>7960</v>
      </c>
      <c r="N53" s="538">
        <v>7718</v>
      </c>
      <c r="O53" s="538">
        <v>7407</v>
      </c>
      <c r="P53" s="538">
        <v>5263</v>
      </c>
      <c r="Q53" s="538">
        <v>7928</v>
      </c>
      <c r="R53" s="1109"/>
      <c r="S53" s="2"/>
    </row>
    <row r="54" spans="1:22" ht="11.25" customHeight="1" x14ac:dyDescent="0.2">
      <c r="A54" s="2"/>
      <c r="B54" s="221"/>
      <c r="C54" s="472"/>
      <c r="D54" s="93" t="s">
        <v>335</v>
      </c>
      <c r="E54" s="176">
        <v>362</v>
      </c>
      <c r="F54" s="176">
        <v>235</v>
      </c>
      <c r="G54" s="176">
        <v>450</v>
      </c>
      <c r="H54" s="157">
        <v>761</v>
      </c>
      <c r="I54" s="157">
        <v>915</v>
      </c>
      <c r="J54" s="157">
        <v>241</v>
      </c>
      <c r="K54" s="157">
        <v>196</v>
      </c>
      <c r="L54" s="157">
        <v>287</v>
      </c>
      <c r="M54" s="157">
        <v>203</v>
      </c>
      <c r="N54" s="157">
        <v>243</v>
      </c>
      <c r="O54" s="157">
        <v>626</v>
      </c>
      <c r="P54" s="157">
        <v>193</v>
      </c>
      <c r="Q54" s="157" t="s">
        <v>385</v>
      </c>
      <c r="R54" s="1109"/>
      <c r="S54" s="2"/>
    </row>
    <row r="55" spans="1:22" ht="11.25" customHeight="1" x14ac:dyDescent="0.2">
      <c r="A55" s="2"/>
      <c r="B55" s="221"/>
      <c r="C55" s="472"/>
      <c r="D55" s="93" t="s">
        <v>215</v>
      </c>
      <c r="E55" s="176">
        <v>1621</v>
      </c>
      <c r="F55" s="176">
        <v>1683</v>
      </c>
      <c r="G55" s="176">
        <v>2488</v>
      </c>
      <c r="H55" s="157">
        <v>1609</v>
      </c>
      <c r="I55" s="157">
        <v>2035</v>
      </c>
      <c r="J55" s="157">
        <v>1935</v>
      </c>
      <c r="K55" s="157">
        <v>1815</v>
      </c>
      <c r="L55" s="157">
        <v>1340</v>
      </c>
      <c r="M55" s="157">
        <v>2136</v>
      </c>
      <c r="N55" s="157">
        <v>2314</v>
      </c>
      <c r="O55" s="157">
        <v>2095</v>
      </c>
      <c r="P55" s="157">
        <v>1327</v>
      </c>
      <c r="Q55" s="157" t="s">
        <v>385</v>
      </c>
      <c r="R55" s="1109"/>
      <c r="S55" s="2"/>
    </row>
    <row r="56" spans="1:22" ht="11.25" customHeight="1" x14ac:dyDescent="0.2">
      <c r="A56" s="2"/>
      <c r="B56" s="221"/>
      <c r="C56" s="472"/>
      <c r="D56" s="93" t="s">
        <v>163</v>
      </c>
      <c r="E56" s="176">
        <v>4880</v>
      </c>
      <c r="F56" s="176">
        <v>4291</v>
      </c>
      <c r="G56" s="176">
        <v>6242</v>
      </c>
      <c r="H56" s="157">
        <v>5445</v>
      </c>
      <c r="I56" s="157">
        <v>5876</v>
      </c>
      <c r="J56" s="157">
        <v>5906</v>
      </c>
      <c r="K56" s="157">
        <v>4934</v>
      </c>
      <c r="L56" s="157">
        <v>5392</v>
      </c>
      <c r="M56" s="157">
        <v>5621</v>
      </c>
      <c r="N56" s="157">
        <v>5161</v>
      </c>
      <c r="O56" s="157">
        <v>4684</v>
      </c>
      <c r="P56" s="157">
        <v>3743</v>
      </c>
      <c r="Q56" s="157" t="s">
        <v>385</v>
      </c>
      <c r="R56" s="1109"/>
      <c r="S56" s="2"/>
    </row>
    <row r="57" spans="1:22" ht="11.25" customHeight="1" x14ac:dyDescent="0.2">
      <c r="A57" s="2"/>
      <c r="B57" s="221"/>
      <c r="C57" s="472"/>
      <c r="D57" s="93" t="s">
        <v>216</v>
      </c>
      <c r="E57" s="765">
        <v>0</v>
      </c>
      <c r="F57" s="765">
        <v>0</v>
      </c>
      <c r="G57" s="765">
        <v>0</v>
      </c>
      <c r="H57" s="765">
        <v>2</v>
      </c>
      <c r="I57" s="765">
        <v>3</v>
      </c>
      <c r="J57" s="765">
        <v>1</v>
      </c>
      <c r="K57" s="765">
        <v>1</v>
      </c>
      <c r="L57" s="765">
        <v>0</v>
      </c>
      <c r="M57" s="765">
        <v>0</v>
      </c>
      <c r="N57" s="765">
        <v>0</v>
      </c>
      <c r="O57" s="765">
        <v>2</v>
      </c>
      <c r="P57" s="765">
        <v>0</v>
      </c>
      <c r="Q57" s="765" t="s">
        <v>385</v>
      </c>
      <c r="R57" s="1109"/>
      <c r="S57" s="2"/>
      <c r="V57" s="533"/>
    </row>
    <row r="58" spans="1:22" ht="12.75" hidden="1" customHeight="1" x14ac:dyDescent="0.2">
      <c r="A58" s="2"/>
      <c r="B58" s="221"/>
      <c r="C58" s="472"/>
      <c r="D58" s="200" t="s">
        <v>187</v>
      </c>
      <c r="E58" s="157">
        <v>1669</v>
      </c>
      <c r="F58" s="157">
        <v>1918</v>
      </c>
      <c r="G58" s="157">
        <v>2306</v>
      </c>
      <c r="H58" s="157">
        <v>1606</v>
      </c>
      <c r="I58" s="157">
        <v>2487</v>
      </c>
      <c r="J58" s="157">
        <v>2409</v>
      </c>
      <c r="K58" s="157">
        <v>1883</v>
      </c>
      <c r="L58" s="157">
        <v>1569</v>
      </c>
      <c r="M58" s="157">
        <v>2421</v>
      </c>
      <c r="N58" s="157">
        <v>2270</v>
      </c>
      <c r="O58" s="157">
        <v>2594</v>
      </c>
      <c r="P58" s="157">
        <v>1638</v>
      </c>
      <c r="Q58" s="157">
        <v>2409</v>
      </c>
      <c r="R58" s="1109"/>
      <c r="S58" s="2"/>
    </row>
    <row r="59" spans="1:22" ht="12.75" hidden="1" customHeight="1" x14ac:dyDescent="0.2">
      <c r="A59" s="2"/>
      <c r="B59" s="221"/>
      <c r="C59" s="472"/>
      <c r="D59" s="200" t="s">
        <v>188</v>
      </c>
      <c r="E59" s="157">
        <v>2900</v>
      </c>
      <c r="F59" s="157">
        <v>2024</v>
      </c>
      <c r="G59" s="157">
        <v>3124</v>
      </c>
      <c r="H59" s="157">
        <v>2499</v>
      </c>
      <c r="I59" s="157">
        <v>3076</v>
      </c>
      <c r="J59" s="157">
        <v>2828</v>
      </c>
      <c r="K59" s="157">
        <v>2522</v>
      </c>
      <c r="L59" s="157">
        <v>3054</v>
      </c>
      <c r="M59" s="157">
        <v>3073</v>
      </c>
      <c r="N59" s="157">
        <v>2623</v>
      </c>
      <c r="O59" s="157">
        <v>2064</v>
      </c>
      <c r="P59" s="157">
        <v>1716</v>
      </c>
      <c r="Q59" s="157" t="s">
        <v>385</v>
      </c>
      <c r="R59" s="1109"/>
      <c r="S59" s="2"/>
    </row>
    <row r="60" spans="1:22" ht="12.75" hidden="1" customHeight="1" x14ac:dyDescent="0.2">
      <c r="A60" s="2"/>
      <c r="B60" s="221"/>
      <c r="C60" s="472"/>
      <c r="D60" s="200" t="s">
        <v>59</v>
      </c>
      <c r="E60" s="157">
        <v>938</v>
      </c>
      <c r="F60" s="157">
        <v>723</v>
      </c>
      <c r="G60" s="157">
        <v>1340</v>
      </c>
      <c r="H60" s="157">
        <v>930</v>
      </c>
      <c r="I60" s="157">
        <v>998</v>
      </c>
      <c r="J60" s="157">
        <v>1015</v>
      </c>
      <c r="K60" s="157">
        <v>1031</v>
      </c>
      <c r="L60" s="157">
        <v>949</v>
      </c>
      <c r="M60" s="157">
        <v>1190</v>
      </c>
      <c r="N60" s="157">
        <v>1347</v>
      </c>
      <c r="O60" s="157">
        <v>1129</v>
      </c>
      <c r="P60" s="157">
        <v>1069</v>
      </c>
      <c r="Q60" s="157" t="s">
        <v>385</v>
      </c>
      <c r="R60" s="1109"/>
      <c r="S60" s="2"/>
    </row>
    <row r="61" spans="1:22" ht="12.75" hidden="1" customHeight="1" x14ac:dyDescent="0.2">
      <c r="A61" s="2"/>
      <c r="B61" s="221"/>
      <c r="C61" s="472"/>
      <c r="D61" s="200" t="s">
        <v>190</v>
      </c>
      <c r="E61" s="157">
        <v>862</v>
      </c>
      <c r="F61" s="157">
        <v>720</v>
      </c>
      <c r="G61" s="157">
        <v>1040</v>
      </c>
      <c r="H61" s="157">
        <v>1291</v>
      </c>
      <c r="I61" s="157">
        <v>1022</v>
      </c>
      <c r="J61" s="157">
        <v>904</v>
      </c>
      <c r="K61" s="157">
        <v>907</v>
      </c>
      <c r="L61" s="157">
        <v>868</v>
      </c>
      <c r="M61" s="157">
        <v>793</v>
      </c>
      <c r="N61" s="157">
        <v>920</v>
      </c>
      <c r="O61" s="157">
        <v>1056</v>
      </c>
      <c r="P61" s="157">
        <v>421</v>
      </c>
      <c r="Q61" s="157" t="s">
        <v>385</v>
      </c>
      <c r="R61" s="1109"/>
      <c r="S61" s="2"/>
    </row>
    <row r="62" spans="1:22" ht="12.75" hidden="1" customHeight="1" x14ac:dyDescent="0.2">
      <c r="A62" s="2"/>
      <c r="B62" s="221"/>
      <c r="C62" s="472"/>
      <c r="D62" s="200" t="s">
        <v>191</v>
      </c>
      <c r="E62" s="157">
        <v>273</v>
      </c>
      <c r="F62" s="157">
        <v>562</v>
      </c>
      <c r="G62" s="157">
        <v>1080</v>
      </c>
      <c r="H62" s="157">
        <v>1274</v>
      </c>
      <c r="I62" s="157">
        <v>942</v>
      </c>
      <c r="J62" s="157">
        <v>555</v>
      </c>
      <c r="K62" s="157">
        <v>301</v>
      </c>
      <c r="L62" s="157">
        <v>303</v>
      </c>
      <c r="M62" s="157">
        <v>256</v>
      </c>
      <c r="N62" s="157">
        <v>269</v>
      </c>
      <c r="O62" s="157">
        <v>296</v>
      </c>
      <c r="P62" s="157">
        <v>217</v>
      </c>
      <c r="Q62" s="157">
        <v>256</v>
      </c>
      <c r="R62" s="1109"/>
      <c r="S62" s="2"/>
    </row>
    <row r="63" spans="1:22" ht="12.75" hidden="1" customHeight="1" x14ac:dyDescent="0.2">
      <c r="A63" s="2"/>
      <c r="B63" s="221"/>
      <c r="C63" s="472"/>
      <c r="D63" s="200" t="s">
        <v>130</v>
      </c>
      <c r="E63" s="157">
        <v>122</v>
      </c>
      <c r="F63" s="157">
        <v>110</v>
      </c>
      <c r="G63" s="157">
        <v>167</v>
      </c>
      <c r="H63" s="157">
        <v>115</v>
      </c>
      <c r="I63" s="157">
        <v>168</v>
      </c>
      <c r="J63" s="157">
        <v>186</v>
      </c>
      <c r="K63" s="157">
        <v>183</v>
      </c>
      <c r="L63" s="157">
        <v>158</v>
      </c>
      <c r="M63" s="157">
        <v>111</v>
      </c>
      <c r="N63" s="157">
        <v>127</v>
      </c>
      <c r="O63" s="157">
        <v>103</v>
      </c>
      <c r="P63" s="157">
        <v>71</v>
      </c>
      <c r="Q63" s="157">
        <v>153</v>
      </c>
      <c r="R63" s="1109"/>
      <c r="S63" s="2"/>
    </row>
    <row r="64" spans="1:22" ht="12.75" hidden="1" customHeight="1" x14ac:dyDescent="0.2">
      <c r="A64" s="2"/>
      <c r="B64" s="221"/>
      <c r="C64" s="472"/>
      <c r="D64" s="200" t="s">
        <v>131</v>
      </c>
      <c r="E64" s="157">
        <v>99</v>
      </c>
      <c r="F64" s="157">
        <v>152</v>
      </c>
      <c r="G64" s="157">
        <v>123</v>
      </c>
      <c r="H64" s="157">
        <v>102</v>
      </c>
      <c r="I64" s="157">
        <v>136</v>
      </c>
      <c r="J64" s="157">
        <v>186</v>
      </c>
      <c r="K64" s="157">
        <v>119</v>
      </c>
      <c r="L64" s="157">
        <v>118</v>
      </c>
      <c r="M64" s="157">
        <v>116</v>
      </c>
      <c r="N64" s="157">
        <v>162</v>
      </c>
      <c r="O64" s="157">
        <v>165</v>
      </c>
      <c r="P64" s="157">
        <v>131</v>
      </c>
      <c r="Q64" s="157">
        <v>142</v>
      </c>
      <c r="R64" s="1109"/>
      <c r="S64" s="2"/>
    </row>
    <row r="65" spans="1:19" ht="15" customHeight="1" x14ac:dyDescent="0.2">
      <c r="A65" s="2"/>
      <c r="B65" s="221"/>
      <c r="C65" s="1560" t="s">
        <v>220</v>
      </c>
      <c r="D65" s="1560"/>
      <c r="E65" s="470">
        <v>61.134865490824872</v>
      </c>
      <c r="F65" s="470">
        <v>44.148179749715588</v>
      </c>
      <c r="G65" s="470">
        <v>57.764913163856022</v>
      </c>
      <c r="H65" s="470">
        <v>71.212535301084088</v>
      </c>
      <c r="I65" s="470">
        <v>51.710202647299987</v>
      </c>
      <c r="J65" s="470">
        <v>59.086257309941523</v>
      </c>
      <c r="K65" s="470">
        <v>60.494687336700927</v>
      </c>
      <c r="L65" s="470">
        <v>67.206051321332822</v>
      </c>
      <c r="M65" s="470">
        <v>66.405272378409947</v>
      </c>
      <c r="N65" s="470">
        <v>51.22113087337403</v>
      </c>
      <c r="O65" s="470">
        <v>72.383465259454709</v>
      </c>
      <c r="P65" s="470">
        <v>75.357961053837343</v>
      </c>
      <c r="Q65" s="470">
        <f>+Q53/Q31*100</f>
        <v>59.617987667318395</v>
      </c>
      <c r="R65" s="1109"/>
      <c r="S65" s="2"/>
    </row>
    <row r="66" spans="1:19" ht="11.25" customHeight="1" x14ac:dyDescent="0.2">
      <c r="A66" s="2"/>
      <c r="B66" s="221"/>
      <c r="C66" s="472"/>
      <c r="D66" s="461" t="s">
        <v>187</v>
      </c>
      <c r="E66" s="177">
        <v>55.28320635972176</v>
      </c>
      <c r="F66" s="177">
        <v>44.939081537019682</v>
      </c>
      <c r="G66" s="177">
        <v>57.837973413594177</v>
      </c>
      <c r="H66" s="177">
        <v>71.728450200982579</v>
      </c>
      <c r="I66" s="177">
        <v>47.048808172531217</v>
      </c>
      <c r="J66" s="177">
        <v>60.375939849624061</v>
      </c>
      <c r="K66" s="177">
        <v>59.456899273760655</v>
      </c>
      <c r="L66" s="177">
        <v>66.230476994512458</v>
      </c>
      <c r="M66" s="177">
        <v>70.052083333333343</v>
      </c>
      <c r="N66" s="177">
        <v>52.655996288564133</v>
      </c>
      <c r="O66" s="177">
        <v>90.446304044630395</v>
      </c>
      <c r="P66" s="177">
        <v>93.227091633466131</v>
      </c>
      <c r="Q66" s="177">
        <f>+Q58/Q32*100</f>
        <v>66.528583264291626</v>
      </c>
      <c r="R66" s="1109"/>
      <c r="S66" s="149"/>
    </row>
    <row r="67" spans="1:19" ht="11.25" customHeight="1" x14ac:dyDescent="0.2">
      <c r="A67" s="2"/>
      <c r="B67" s="221"/>
      <c r="C67" s="472"/>
      <c r="D67" s="461" t="s">
        <v>188</v>
      </c>
      <c r="E67" s="177">
        <v>72.103431128791655</v>
      </c>
      <c r="F67" s="177">
        <v>53.02593659942363</v>
      </c>
      <c r="G67" s="177">
        <v>56.025824964131999</v>
      </c>
      <c r="H67" s="177">
        <v>76.72704943199264</v>
      </c>
      <c r="I67" s="177">
        <v>59.65865011636928</v>
      </c>
      <c r="J67" s="177">
        <v>64.936854190585535</v>
      </c>
      <c r="K67" s="177">
        <v>69.20965971459934</v>
      </c>
      <c r="L67" s="177">
        <v>72.940052543587299</v>
      </c>
      <c r="M67" s="177">
        <v>70.320366132723109</v>
      </c>
      <c r="N67" s="177">
        <v>63.757899854156541</v>
      </c>
      <c r="O67" s="177">
        <v>72.167832167832174</v>
      </c>
      <c r="P67" s="177">
        <v>81.019830028328613</v>
      </c>
      <c r="Q67" s="177" t="s">
        <v>385</v>
      </c>
      <c r="R67" s="1109"/>
      <c r="S67" s="149"/>
    </row>
    <row r="68" spans="1:19" ht="11.25" customHeight="1" x14ac:dyDescent="0.2">
      <c r="A68" s="2"/>
      <c r="B68" s="221"/>
      <c r="C68" s="472"/>
      <c r="D68" s="461" t="s">
        <v>59</v>
      </c>
      <c r="E68" s="177">
        <v>60.360360360360367</v>
      </c>
      <c r="F68" s="177">
        <v>32.893539581437672</v>
      </c>
      <c r="G68" s="177">
        <v>60.578661844484628</v>
      </c>
      <c r="H68" s="177">
        <v>68.939955522609338</v>
      </c>
      <c r="I68" s="177">
        <v>40.355843105539826</v>
      </c>
      <c r="J68" s="177">
        <v>50.272412085190687</v>
      </c>
      <c r="K68" s="177">
        <v>53.475103734439834</v>
      </c>
      <c r="L68" s="177">
        <v>65.629322268326419</v>
      </c>
      <c r="M68" s="177">
        <v>64.047362755651235</v>
      </c>
      <c r="N68" s="177">
        <v>49.232456140350877</v>
      </c>
      <c r="O68" s="177">
        <v>60.181236673773988</v>
      </c>
      <c r="P68" s="177">
        <v>86.140209508460913</v>
      </c>
      <c r="Q68" s="177" t="s">
        <v>385</v>
      </c>
      <c r="R68" s="1109"/>
      <c r="S68" s="149"/>
    </row>
    <row r="69" spans="1:19" ht="11.25" customHeight="1" x14ac:dyDescent="0.2">
      <c r="A69" s="2"/>
      <c r="B69" s="221"/>
      <c r="C69" s="472"/>
      <c r="D69" s="461" t="s">
        <v>190</v>
      </c>
      <c r="E69" s="177">
        <v>62.373371924746749</v>
      </c>
      <c r="F69" s="177">
        <v>34.25309229305423</v>
      </c>
      <c r="G69" s="177">
        <v>54.968287526427062</v>
      </c>
      <c r="H69" s="177">
        <v>62.007684918347735</v>
      </c>
      <c r="I69" s="177">
        <v>48.946360153256705</v>
      </c>
      <c r="J69" s="177">
        <v>50.055370985603545</v>
      </c>
      <c r="K69" s="177">
        <v>54.02025014889815</v>
      </c>
      <c r="L69" s="177">
        <v>58.294157152451312</v>
      </c>
      <c r="M69" s="177">
        <v>61.188271604938272</v>
      </c>
      <c r="N69" s="177">
        <v>46.890927624872582</v>
      </c>
      <c r="O69" s="177">
        <v>60.654796094198737</v>
      </c>
      <c r="P69" s="177">
        <v>34.678747940691927</v>
      </c>
      <c r="Q69" s="177" t="s">
        <v>385</v>
      </c>
      <c r="R69" s="1109"/>
      <c r="S69" s="149"/>
    </row>
    <row r="70" spans="1:19" ht="11.25" customHeight="1" x14ac:dyDescent="0.2">
      <c r="A70" s="2"/>
      <c r="B70" s="221"/>
      <c r="C70" s="472"/>
      <c r="D70" s="461" t="s">
        <v>191</v>
      </c>
      <c r="E70" s="177">
        <v>32.971014492753625</v>
      </c>
      <c r="F70" s="177">
        <v>45.395799676898221</v>
      </c>
      <c r="G70" s="177">
        <v>61.962134251290877</v>
      </c>
      <c r="H70" s="177">
        <v>76.700782661047555</v>
      </c>
      <c r="I70" s="177">
        <v>64.653397391901166</v>
      </c>
      <c r="J70" s="177">
        <v>64.988290398126466</v>
      </c>
      <c r="K70" s="177">
        <v>48.863636363636367</v>
      </c>
      <c r="L70" s="177">
        <v>59.645669291338585</v>
      </c>
      <c r="M70" s="177">
        <v>44.444444444444443</v>
      </c>
      <c r="N70" s="177">
        <v>19.132290184921764</v>
      </c>
      <c r="O70" s="177">
        <v>60.040567951318458</v>
      </c>
      <c r="P70" s="177">
        <v>55.784061696658092</v>
      </c>
      <c r="Q70" s="177">
        <f t="shared" ref="Q70:Q72" si="0">+Q62/Q36*100</f>
        <v>31.761786600496279</v>
      </c>
      <c r="R70" s="1109"/>
      <c r="S70" s="149"/>
    </row>
    <row r="71" spans="1:19" ht="11.25" customHeight="1" x14ac:dyDescent="0.2">
      <c r="A71" s="2"/>
      <c r="B71" s="221"/>
      <c r="C71" s="472"/>
      <c r="D71" s="461" t="s">
        <v>130</v>
      </c>
      <c r="E71" s="177">
        <v>56.481481481481474</v>
      </c>
      <c r="F71" s="177">
        <v>65.476190476190482</v>
      </c>
      <c r="G71" s="177">
        <v>69.583333333333329</v>
      </c>
      <c r="H71" s="177">
        <v>71.875</v>
      </c>
      <c r="I71" s="177">
        <v>48.837209302325576</v>
      </c>
      <c r="J71" s="177">
        <v>62.416107382550337</v>
      </c>
      <c r="K71" s="177">
        <v>85.91549295774648</v>
      </c>
      <c r="L71" s="177">
        <v>77.450980392156865</v>
      </c>
      <c r="M71" s="177">
        <v>58.421052631578952</v>
      </c>
      <c r="N71" s="177">
        <v>60.765550239234443</v>
      </c>
      <c r="O71" s="177">
        <v>64.375</v>
      </c>
      <c r="P71" s="177">
        <v>74.73684210526315</v>
      </c>
      <c r="Q71" s="177">
        <f t="shared" si="0"/>
        <v>76.5</v>
      </c>
      <c r="R71" s="1109"/>
      <c r="S71" s="149"/>
    </row>
    <row r="72" spans="1:19" ht="11.25" customHeight="1" x14ac:dyDescent="0.2">
      <c r="A72" s="2"/>
      <c r="B72" s="221"/>
      <c r="C72" s="472"/>
      <c r="D72" s="461" t="s">
        <v>131</v>
      </c>
      <c r="E72" s="177">
        <v>48.292682926829265</v>
      </c>
      <c r="F72" s="177">
        <v>55.677655677655679</v>
      </c>
      <c r="G72" s="177">
        <v>50.826446280991732</v>
      </c>
      <c r="H72" s="177">
        <v>44.541484716157207</v>
      </c>
      <c r="I72" s="177">
        <v>50.370370370370367</v>
      </c>
      <c r="J72" s="177">
        <v>51.955307262569825</v>
      </c>
      <c r="K72" s="177">
        <v>50.638297872340424</v>
      </c>
      <c r="L72" s="177">
        <v>48.962655601659748</v>
      </c>
      <c r="M72" s="177">
        <v>48.132780082987551</v>
      </c>
      <c r="N72" s="177">
        <v>49.090909090909093</v>
      </c>
      <c r="O72" s="177">
        <v>70.212765957446805</v>
      </c>
      <c r="P72" s="177">
        <v>77.058823529411768</v>
      </c>
      <c r="Q72" s="177">
        <f t="shared" si="0"/>
        <v>48.299319727891152</v>
      </c>
      <c r="R72" s="1109"/>
      <c r="S72" s="149"/>
    </row>
    <row r="73" spans="1:19" s="533" customFormat="1" ht="20.25" customHeight="1" x14ac:dyDescent="0.2">
      <c r="A73" s="539"/>
      <c r="B73" s="540"/>
      <c r="C73" s="1561" t="s">
        <v>282</v>
      </c>
      <c r="D73" s="1562"/>
      <c r="E73" s="1562"/>
      <c r="F73" s="1562"/>
      <c r="G73" s="1562"/>
      <c r="H73" s="1562"/>
      <c r="I73" s="1562"/>
      <c r="J73" s="1562"/>
      <c r="K73" s="1562"/>
      <c r="L73" s="1562"/>
      <c r="M73" s="1562"/>
      <c r="N73" s="1562"/>
      <c r="O73" s="1562"/>
      <c r="P73" s="1562"/>
      <c r="Q73" s="1562"/>
      <c r="R73" s="542"/>
      <c r="S73" s="149"/>
    </row>
    <row r="74" spans="1:19" s="533" customFormat="1" ht="12.75" customHeight="1" x14ac:dyDescent="0.2">
      <c r="A74" s="539"/>
      <c r="B74" s="540"/>
      <c r="C74" s="1562" t="s">
        <v>387</v>
      </c>
      <c r="D74" s="1562"/>
      <c r="E74" s="1562"/>
      <c r="F74" s="1562"/>
      <c r="G74" s="1562"/>
      <c r="H74" s="1562"/>
      <c r="I74" s="1562"/>
      <c r="J74" s="1562"/>
      <c r="K74" s="1562"/>
      <c r="L74" s="1562"/>
      <c r="M74" s="1562"/>
      <c r="N74" s="1562"/>
      <c r="O74" s="1562"/>
      <c r="P74" s="1562"/>
      <c r="Q74" s="1562"/>
      <c r="R74" s="542"/>
      <c r="S74" s="539"/>
    </row>
    <row r="75" spans="1:19" ht="13.5" customHeight="1" x14ac:dyDescent="0.2">
      <c r="A75" s="2"/>
      <c r="B75" s="221"/>
      <c r="C75" s="42" t="s">
        <v>424</v>
      </c>
      <c r="D75" s="4"/>
      <c r="E75" s="1"/>
      <c r="F75" s="1"/>
      <c r="G75" s="4"/>
      <c r="H75" s="1"/>
      <c r="I75" s="857"/>
      <c r="J75" s="551"/>
      <c r="K75" s="1"/>
      <c r="L75" s="4"/>
      <c r="M75" s="4"/>
      <c r="N75" s="4"/>
      <c r="O75" s="4"/>
      <c r="P75" s="4"/>
      <c r="Q75" s="4"/>
      <c r="R75" s="1109"/>
      <c r="S75" s="2"/>
    </row>
    <row r="76" spans="1:19" ht="13.5" customHeight="1" x14ac:dyDescent="0.2">
      <c r="A76" s="2"/>
      <c r="B76" s="215">
        <v>10</v>
      </c>
      <c r="C76" s="1474">
        <v>43132</v>
      </c>
      <c r="D76" s="1474"/>
      <c r="E76" s="557"/>
      <c r="F76" s="557"/>
      <c r="G76" s="557"/>
      <c r="H76" s="557"/>
      <c r="I76" s="557"/>
      <c r="J76" s="149"/>
      <c r="K76" s="149"/>
      <c r="L76" s="607"/>
      <c r="M76" s="178"/>
      <c r="N76" s="178"/>
      <c r="O76" s="178"/>
      <c r="P76" s="607"/>
      <c r="Q76" s="1"/>
      <c r="R76" s="4"/>
      <c r="S76" s="2"/>
    </row>
  </sheetData>
  <mergeCells count="16">
    <mergeCell ref="C23:D23"/>
    <mergeCell ref="C31:D31"/>
    <mergeCell ref="C49:D49"/>
    <mergeCell ref="D1:R1"/>
    <mergeCell ref="B2:D2"/>
    <mergeCell ref="C5:D6"/>
    <mergeCell ref="E5:N5"/>
    <mergeCell ref="C8:D8"/>
    <mergeCell ref="C16:D16"/>
    <mergeCell ref="C22:D22"/>
    <mergeCell ref="E6:P6"/>
    <mergeCell ref="C53:D53"/>
    <mergeCell ref="C65:D65"/>
    <mergeCell ref="C73:Q73"/>
    <mergeCell ref="C74:Q74"/>
    <mergeCell ref="C76:D76"/>
  </mergeCells>
  <conditionalFormatting sqref="Q7">
    <cfRule type="cellIs" dxfId="17" priority="2" operator="equal">
      <formula>"jan."</formula>
    </cfRule>
  </conditionalFormatting>
  <conditionalFormatting sqref="E7:P7">
    <cfRule type="cellIs" dxfId="16"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Folha10">
    <tabColor theme="5"/>
  </sheetPr>
  <dimension ref="A1:X52"/>
  <sheetViews>
    <sheetView workbookViewId="0"/>
  </sheetViews>
  <sheetFormatPr defaultRowHeight="12.75" x14ac:dyDescent="0.2"/>
  <cols>
    <col min="1" max="1" width="1" style="408" customWidth="1"/>
    <col min="2" max="2" width="2.5703125" style="408" customWidth="1"/>
    <col min="3" max="3" width="1" style="408" customWidth="1"/>
    <col min="4" max="4" width="23.42578125" style="408" customWidth="1"/>
    <col min="5" max="5" width="5.42578125" style="408" customWidth="1"/>
    <col min="6" max="6" width="5.42578125" style="403" customWidth="1"/>
    <col min="7" max="17" width="5.42578125" style="408" customWidth="1"/>
    <col min="18" max="18" width="2.5703125" style="408" customWidth="1"/>
    <col min="19" max="19" width="1" style="408" customWidth="1"/>
    <col min="20" max="16384" width="9.140625" style="408"/>
  </cols>
  <sheetData>
    <row r="1" spans="1:24" ht="13.5" customHeight="1" x14ac:dyDescent="0.2">
      <c r="A1" s="403"/>
      <c r="B1" s="1567" t="s">
        <v>311</v>
      </c>
      <c r="C1" s="1568"/>
      <c r="D1" s="1568"/>
      <c r="E1" s="1568"/>
      <c r="F1" s="1568"/>
      <c r="G1" s="1568"/>
      <c r="H1" s="1568"/>
      <c r="I1" s="436"/>
      <c r="J1" s="436"/>
      <c r="K1" s="436"/>
      <c r="L1" s="436"/>
      <c r="M1" s="436"/>
      <c r="N1" s="436"/>
      <c r="O1" s="436"/>
      <c r="P1" s="436"/>
      <c r="Q1" s="413"/>
      <c r="R1" s="413"/>
      <c r="S1" s="403"/>
    </row>
    <row r="2" spans="1:24" ht="6" customHeight="1" x14ac:dyDescent="0.2">
      <c r="A2" s="403"/>
      <c r="B2" s="1112"/>
      <c r="C2" s="1111"/>
      <c r="D2" s="1111"/>
      <c r="E2" s="454"/>
      <c r="F2" s="454"/>
      <c r="G2" s="454"/>
      <c r="H2" s="454"/>
      <c r="I2" s="454"/>
      <c r="J2" s="454"/>
      <c r="K2" s="454"/>
      <c r="L2" s="454"/>
      <c r="M2" s="454"/>
      <c r="N2" s="454"/>
      <c r="O2" s="454"/>
      <c r="P2" s="454"/>
      <c r="Q2" s="454"/>
      <c r="R2" s="412"/>
      <c r="S2" s="403"/>
    </row>
    <row r="3" spans="1:24" ht="13.5" customHeight="1" thickBot="1" x14ac:dyDescent="0.25">
      <c r="A3" s="403"/>
      <c r="B3" s="413"/>
      <c r="C3" s="413"/>
      <c r="D3" s="413"/>
      <c r="E3" s="750"/>
      <c r="F3" s="750"/>
      <c r="G3" s="750"/>
      <c r="H3" s="750"/>
      <c r="I3" s="750"/>
      <c r="J3" s="750"/>
      <c r="K3" s="750"/>
      <c r="L3" s="750"/>
      <c r="M3" s="750"/>
      <c r="N3" s="750"/>
      <c r="O3" s="750"/>
      <c r="P3" s="750"/>
      <c r="Q3" s="750" t="s">
        <v>73</v>
      </c>
      <c r="R3" s="608"/>
      <c r="S3" s="403"/>
    </row>
    <row r="4" spans="1:24" s="417" customFormat="1" ht="13.5" customHeight="1" thickBot="1" x14ac:dyDescent="0.25">
      <c r="A4" s="415"/>
      <c r="B4" s="416"/>
      <c r="C4" s="609" t="s">
        <v>221</v>
      </c>
      <c r="D4" s="610"/>
      <c r="E4" s="610"/>
      <c r="F4" s="610"/>
      <c r="G4" s="610"/>
      <c r="H4" s="610"/>
      <c r="I4" s="610"/>
      <c r="J4" s="610"/>
      <c r="K4" s="610"/>
      <c r="L4" s="610"/>
      <c r="M4" s="610"/>
      <c r="N4" s="610"/>
      <c r="O4" s="610"/>
      <c r="P4" s="610"/>
      <c r="Q4" s="611"/>
      <c r="R4" s="608"/>
      <c r="S4" s="415"/>
      <c r="T4" s="736"/>
      <c r="U4" s="736"/>
      <c r="V4" s="736"/>
      <c r="W4" s="736"/>
      <c r="X4" s="736"/>
    </row>
    <row r="5" spans="1:24" ht="4.5" customHeight="1" x14ac:dyDescent="0.2">
      <c r="A5" s="403"/>
      <c r="B5" s="413"/>
      <c r="C5" s="1569" t="s">
        <v>78</v>
      </c>
      <c r="D5" s="1569"/>
      <c r="E5" s="523"/>
      <c r="F5" s="523"/>
      <c r="G5" s="523"/>
      <c r="H5" s="523"/>
      <c r="I5" s="523"/>
      <c r="J5" s="523"/>
      <c r="K5" s="523"/>
      <c r="L5" s="523"/>
      <c r="M5" s="523"/>
      <c r="N5" s="523"/>
      <c r="O5" s="523"/>
      <c r="P5" s="523"/>
      <c r="Q5" s="523"/>
      <c r="R5" s="608"/>
      <c r="S5" s="403"/>
      <c r="T5" s="430"/>
      <c r="U5" s="430"/>
      <c r="V5" s="430"/>
      <c r="W5" s="430"/>
      <c r="X5" s="430"/>
    </row>
    <row r="6" spans="1:24" ht="13.5" customHeight="1" x14ac:dyDescent="0.2">
      <c r="A6" s="403"/>
      <c r="B6" s="413"/>
      <c r="C6" s="1569"/>
      <c r="D6" s="1569"/>
      <c r="E6" s="1571" t="s">
        <v>567</v>
      </c>
      <c r="F6" s="1571"/>
      <c r="G6" s="1571"/>
      <c r="H6" s="1571"/>
      <c r="I6" s="1571"/>
      <c r="J6" s="1571"/>
      <c r="K6" s="1571"/>
      <c r="L6" s="1571"/>
      <c r="M6" s="1571"/>
      <c r="N6" s="1571"/>
      <c r="O6" s="1571"/>
      <c r="P6" s="1571"/>
      <c r="Q6" s="1223">
        <v>2018</v>
      </c>
      <c r="R6" s="608"/>
      <c r="S6" s="403"/>
      <c r="T6" s="430"/>
      <c r="U6" s="430"/>
      <c r="V6" s="430"/>
      <c r="W6" s="430"/>
      <c r="X6" s="430"/>
    </row>
    <row r="7" spans="1:24" x14ac:dyDescent="0.2">
      <c r="A7" s="403"/>
      <c r="B7" s="413"/>
      <c r="C7" s="418"/>
      <c r="D7" s="418"/>
      <c r="E7" s="710" t="s">
        <v>93</v>
      </c>
      <c r="F7" s="710" t="s">
        <v>104</v>
      </c>
      <c r="G7" s="710" t="s">
        <v>103</v>
      </c>
      <c r="H7" s="710" t="s">
        <v>102</v>
      </c>
      <c r="I7" s="710" t="s">
        <v>101</v>
      </c>
      <c r="J7" s="710" t="s">
        <v>100</v>
      </c>
      <c r="K7" s="710" t="s">
        <v>99</v>
      </c>
      <c r="L7" s="710" t="s">
        <v>98</v>
      </c>
      <c r="M7" s="710" t="s">
        <v>97</v>
      </c>
      <c r="N7" s="710" t="s">
        <v>96</v>
      </c>
      <c r="O7" s="710" t="s">
        <v>95</v>
      </c>
      <c r="P7" s="710" t="s">
        <v>94</v>
      </c>
      <c r="Q7" s="1358" t="s">
        <v>514</v>
      </c>
      <c r="R7" s="414"/>
      <c r="S7" s="403"/>
      <c r="T7" s="430"/>
      <c r="U7" s="430"/>
      <c r="V7" s="797"/>
      <c r="W7" s="430"/>
      <c r="X7" s="430"/>
    </row>
    <row r="8" spans="1:24" s="615" customFormat="1" ht="22.5" customHeight="1" x14ac:dyDescent="0.2">
      <c r="A8" s="612"/>
      <c r="B8" s="613"/>
      <c r="C8" s="1570" t="s">
        <v>68</v>
      </c>
      <c r="D8" s="1570"/>
      <c r="E8" s="400">
        <v>687504</v>
      </c>
      <c r="F8" s="400">
        <v>675239</v>
      </c>
      <c r="G8" s="400">
        <v>659322</v>
      </c>
      <c r="H8" s="400">
        <v>637858</v>
      </c>
      <c r="I8" s="400">
        <v>617990</v>
      </c>
      <c r="J8" s="400">
        <v>602194</v>
      </c>
      <c r="K8" s="400">
        <v>593387</v>
      </c>
      <c r="L8" s="400">
        <v>586905</v>
      </c>
      <c r="M8" s="400">
        <v>582322</v>
      </c>
      <c r="N8" s="400">
        <v>578580</v>
      </c>
      <c r="O8" s="400">
        <v>583277</v>
      </c>
      <c r="P8" s="400">
        <v>578871</v>
      </c>
      <c r="Q8" s="400">
        <v>587109</v>
      </c>
      <c r="R8" s="614"/>
      <c r="S8" s="612"/>
      <c r="T8" s="430"/>
      <c r="U8" s="430"/>
      <c r="V8" s="798"/>
      <c r="W8" s="430"/>
      <c r="X8" s="430"/>
    </row>
    <row r="9" spans="1:24" s="417" customFormat="1" ht="18.75" customHeight="1" x14ac:dyDescent="0.2">
      <c r="A9" s="415"/>
      <c r="B9" s="416"/>
      <c r="C9" s="422"/>
      <c r="D9" s="456" t="s">
        <v>321</v>
      </c>
      <c r="E9" s="457">
        <v>494730</v>
      </c>
      <c r="F9" s="457">
        <v>487629</v>
      </c>
      <c r="G9" s="457">
        <v>471474</v>
      </c>
      <c r="H9" s="457">
        <v>450961</v>
      </c>
      <c r="I9" s="457">
        <v>432274</v>
      </c>
      <c r="J9" s="457">
        <v>418189</v>
      </c>
      <c r="K9" s="457">
        <v>416275</v>
      </c>
      <c r="L9" s="457">
        <v>418235</v>
      </c>
      <c r="M9" s="457">
        <v>410819</v>
      </c>
      <c r="N9" s="457">
        <v>404564</v>
      </c>
      <c r="O9" s="457">
        <v>404625</v>
      </c>
      <c r="P9" s="457">
        <v>403771</v>
      </c>
      <c r="Q9" s="457">
        <v>415539</v>
      </c>
      <c r="R9" s="442"/>
      <c r="S9" s="415"/>
      <c r="T9" s="736"/>
      <c r="U9" s="799"/>
      <c r="V9" s="798"/>
      <c r="W9" s="736"/>
      <c r="X9" s="736"/>
    </row>
    <row r="10" spans="1:24" s="417" customFormat="1" ht="18.75" customHeight="1" x14ac:dyDescent="0.2">
      <c r="A10" s="415"/>
      <c r="B10" s="416"/>
      <c r="C10" s="422"/>
      <c r="D10" s="456" t="s">
        <v>222</v>
      </c>
      <c r="E10" s="457">
        <v>61234</v>
      </c>
      <c r="F10" s="457">
        <v>60538</v>
      </c>
      <c r="G10" s="457">
        <v>60594</v>
      </c>
      <c r="H10" s="457">
        <v>60395</v>
      </c>
      <c r="I10" s="457">
        <v>59159</v>
      </c>
      <c r="J10" s="457">
        <v>59145</v>
      </c>
      <c r="K10" s="457">
        <v>58976</v>
      </c>
      <c r="L10" s="457">
        <v>58386</v>
      </c>
      <c r="M10" s="457">
        <v>57924</v>
      </c>
      <c r="N10" s="457">
        <v>58011</v>
      </c>
      <c r="O10" s="457">
        <v>58433</v>
      </c>
      <c r="P10" s="457">
        <v>57050</v>
      </c>
      <c r="Q10" s="457">
        <v>56156</v>
      </c>
      <c r="R10" s="442"/>
      <c r="S10" s="415"/>
      <c r="T10" s="736"/>
      <c r="U10" s="736"/>
      <c r="V10" s="798"/>
      <c r="W10" s="736"/>
      <c r="X10" s="736"/>
    </row>
    <row r="11" spans="1:24" s="417" customFormat="1" ht="18.75" customHeight="1" x14ac:dyDescent="0.2">
      <c r="A11" s="415"/>
      <c r="B11" s="416"/>
      <c r="C11" s="422"/>
      <c r="D11" s="456" t="s">
        <v>223</v>
      </c>
      <c r="E11" s="457">
        <v>109991</v>
      </c>
      <c r="F11" s="457">
        <v>106160</v>
      </c>
      <c r="G11" s="457">
        <v>104048</v>
      </c>
      <c r="H11" s="457">
        <v>105336</v>
      </c>
      <c r="I11" s="457">
        <v>103496</v>
      </c>
      <c r="J11" s="457">
        <v>100945</v>
      </c>
      <c r="K11" s="457">
        <v>95648</v>
      </c>
      <c r="L11" s="457">
        <v>87421</v>
      </c>
      <c r="M11" s="457">
        <v>90322</v>
      </c>
      <c r="N11" s="457">
        <v>92542</v>
      </c>
      <c r="O11" s="457">
        <v>95094</v>
      </c>
      <c r="P11" s="457">
        <v>96414</v>
      </c>
      <c r="Q11" s="457">
        <v>91274</v>
      </c>
      <c r="R11" s="442"/>
      <c r="S11" s="415"/>
      <c r="T11" s="736"/>
      <c r="U11" s="736"/>
      <c r="V11" s="798"/>
      <c r="W11" s="736"/>
      <c r="X11" s="736"/>
    </row>
    <row r="12" spans="1:24" s="417" customFormat="1" ht="22.5" customHeight="1" x14ac:dyDescent="0.2">
      <c r="A12" s="415"/>
      <c r="B12" s="416"/>
      <c r="C12" s="422"/>
      <c r="D12" s="458" t="s">
        <v>322</v>
      </c>
      <c r="E12" s="457">
        <v>21549</v>
      </c>
      <c r="F12" s="457">
        <v>20912</v>
      </c>
      <c r="G12" s="457">
        <v>23206</v>
      </c>
      <c r="H12" s="457">
        <v>21166</v>
      </c>
      <c r="I12" s="457">
        <v>23061</v>
      </c>
      <c r="J12" s="457">
        <v>23915</v>
      </c>
      <c r="K12" s="457">
        <v>22488</v>
      </c>
      <c r="L12" s="457">
        <v>22863</v>
      </c>
      <c r="M12" s="457">
        <v>23257</v>
      </c>
      <c r="N12" s="457">
        <v>23463</v>
      </c>
      <c r="O12" s="457">
        <v>25125</v>
      </c>
      <c r="P12" s="457">
        <v>21636</v>
      </c>
      <c r="Q12" s="457">
        <v>24140</v>
      </c>
      <c r="R12" s="442"/>
      <c r="S12" s="415"/>
      <c r="T12" s="736"/>
      <c r="U12" s="736"/>
      <c r="V12" s="798"/>
      <c r="W12" s="736"/>
      <c r="X12" s="736"/>
    </row>
    <row r="13" spans="1:24" ht="15.75" customHeight="1" thickBot="1" x14ac:dyDescent="0.25">
      <c r="A13" s="403"/>
      <c r="B13" s="413"/>
      <c r="C13" s="418"/>
      <c r="D13" s="418"/>
      <c r="E13" s="750"/>
      <c r="F13" s="750"/>
      <c r="G13" s="750"/>
      <c r="H13" s="750"/>
      <c r="I13" s="750"/>
      <c r="J13" s="750"/>
      <c r="K13" s="750"/>
      <c r="L13" s="750"/>
      <c r="M13" s="750"/>
      <c r="N13" s="750"/>
      <c r="O13" s="750"/>
      <c r="P13" s="469"/>
      <c r="Q13" s="469"/>
      <c r="R13" s="414"/>
      <c r="S13" s="403"/>
      <c r="T13" s="430"/>
      <c r="U13" s="430"/>
      <c r="V13" s="798"/>
      <c r="W13" s="430"/>
      <c r="X13" s="430"/>
    </row>
    <row r="14" spans="1:24" ht="13.5" customHeight="1" thickBot="1" x14ac:dyDescent="0.25">
      <c r="A14" s="403"/>
      <c r="B14" s="413"/>
      <c r="C14" s="609" t="s">
        <v>25</v>
      </c>
      <c r="D14" s="610"/>
      <c r="E14" s="610"/>
      <c r="F14" s="610"/>
      <c r="G14" s="610"/>
      <c r="H14" s="610"/>
      <c r="I14" s="610"/>
      <c r="J14" s="610"/>
      <c r="K14" s="610"/>
      <c r="L14" s="610"/>
      <c r="M14" s="610"/>
      <c r="N14" s="610"/>
      <c r="O14" s="610"/>
      <c r="P14" s="610"/>
      <c r="Q14" s="611"/>
      <c r="R14" s="414"/>
      <c r="S14" s="403"/>
      <c r="T14" s="430"/>
      <c r="U14" s="430"/>
      <c r="V14" s="798"/>
      <c r="W14" s="430"/>
      <c r="X14" s="430"/>
    </row>
    <row r="15" spans="1:24" ht="9.75" customHeight="1" x14ac:dyDescent="0.2">
      <c r="A15" s="403"/>
      <c r="B15" s="413"/>
      <c r="C15" s="1569" t="s">
        <v>78</v>
      </c>
      <c r="D15" s="1569"/>
      <c r="E15" s="421"/>
      <c r="F15" s="421"/>
      <c r="G15" s="421"/>
      <c r="H15" s="421"/>
      <c r="I15" s="421"/>
      <c r="J15" s="421"/>
      <c r="K15" s="421"/>
      <c r="L15" s="421"/>
      <c r="M15" s="421"/>
      <c r="N15" s="421"/>
      <c r="O15" s="421"/>
      <c r="P15" s="505"/>
      <c r="Q15" s="505"/>
      <c r="R15" s="414"/>
      <c r="S15" s="403"/>
      <c r="T15" s="430"/>
      <c r="U15" s="430"/>
      <c r="V15" s="798"/>
      <c r="W15" s="430"/>
      <c r="X15" s="430"/>
    </row>
    <row r="16" spans="1:24" s="615" customFormat="1" ht="22.5" customHeight="1" x14ac:dyDescent="0.2">
      <c r="A16" s="612"/>
      <c r="B16" s="613"/>
      <c r="C16" s="1570" t="s">
        <v>68</v>
      </c>
      <c r="D16" s="1570"/>
      <c r="E16" s="400">
        <v>494730</v>
      </c>
      <c r="F16" s="400">
        <v>487629</v>
      </c>
      <c r="G16" s="400">
        <v>471474</v>
      </c>
      <c r="H16" s="400">
        <v>450961</v>
      </c>
      <c r="I16" s="400">
        <v>432274</v>
      </c>
      <c r="J16" s="400">
        <v>418189</v>
      </c>
      <c r="K16" s="400">
        <v>416275</v>
      </c>
      <c r="L16" s="400">
        <v>418235</v>
      </c>
      <c r="M16" s="400">
        <v>410819</v>
      </c>
      <c r="N16" s="400">
        <v>404564</v>
      </c>
      <c r="O16" s="400">
        <v>404625</v>
      </c>
      <c r="P16" s="400">
        <v>403771</v>
      </c>
      <c r="Q16" s="400">
        <f>+Q9</f>
        <v>415539</v>
      </c>
      <c r="R16" s="614"/>
      <c r="S16" s="612"/>
      <c r="T16" s="800"/>
      <c r="U16" s="832"/>
      <c r="V16" s="798"/>
      <c r="W16" s="953"/>
      <c r="X16" s="800"/>
    </row>
    <row r="17" spans="1:24" ht="22.5" customHeight="1" x14ac:dyDescent="0.2">
      <c r="A17" s="403"/>
      <c r="B17" s="413"/>
      <c r="C17" s="571"/>
      <c r="D17" s="461" t="s">
        <v>72</v>
      </c>
      <c r="E17" s="157">
        <v>232152</v>
      </c>
      <c r="F17" s="157">
        <v>228407</v>
      </c>
      <c r="G17" s="157">
        <v>220202</v>
      </c>
      <c r="H17" s="157">
        <v>210502</v>
      </c>
      <c r="I17" s="157">
        <v>200452</v>
      </c>
      <c r="J17" s="157">
        <v>191838</v>
      </c>
      <c r="K17" s="157">
        <v>188674</v>
      </c>
      <c r="L17" s="157">
        <v>187636</v>
      </c>
      <c r="M17" s="157">
        <v>184203</v>
      </c>
      <c r="N17" s="157">
        <v>182481</v>
      </c>
      <c r="O17" s="157">
        <v>183449</v>
      </c>
      <c r="P17" s="157">
        <v>184051</v>
      </c>
      <c r="Q17" s="157">
        <v>188340</v>
      </c>
      <c r="R17" s="414"/>
      <c r="S17" s="403"/>
      <c r="T17" s="430"/>
      <c r="U17" s="430"/>
      <c r="V17" s="954"/>
      <c r="W17" s="918"/>
      <c r="X17" s="430"/>
    </row>
    <row r="18" spans="1:24" ht="15.75" customHeight="1" x14ac:dyDescent="0.2">
      <c r="A18" s="403"/>
      <c r="B18" s="413"/>
      <c r="C18" s="571"/>
      <c r="D18" s="461" t="s">
        <v>71</v>
      </c>
      <c r="E18" s="157">
        <v>262578</v>
      </c>
      <c r="F18" s="157">
        <v>259222</v>
      </c>
      <c r="G18" s="157">
        <v>251272</v>
      </c>
      <c r="H18" s="157">
        <v>240459</v>
      </c>
      <c r="I18" s="157">
        <v>231822</v>
      </c>
      <c r="J18" s="157">
        <v>226351</v>
      </c>
      <c r="K18" s="157">
        <v>227601</v>
      </c>
      <c r="L18" s="157">
        <v>230599</v>
      </c>
      <c r="M18" s="157">
        <v>226616</v>
      </c>
      <c r="N18" s="157">
        <v>222083</v>
      </c>
      <c r="O18" s="157">
        <v>221176</v>
      </c>
      <c r="P18" s="157">
        <v>219720</v>
      </c>
      <c r="Q18" s="157">
        <v>227199</v>
      </c>
      <c r="R18" s="414"/>
      <c r="S18" s="403"/>
      <c r="T18" s="430"/>
      <c r="U18" s="430"/>
      <c r="V18" s="798"/>
      <c r="W18" s="430"/>
      <c r="X18" s="430"/>
    </row>
    <row r="19" spans="1:24" ht="22.5" customHeight="1" x14ac:dyDescent="0.2">
      <c r="A19" s="403"/>
      <c r="B19" s="413"/>
      <c r="C19" s="571"/>
      <c r="D19" s="461" t="s">
        <v>224</v>
      </c>
      <c r="E19" s="157">
        <v>58308</v>
      </c>
      <c r="F19" s="157">
        <v>58237</v>
      </c>
      <c r="G19" s="157">
        <v>55279</v>
      </c>
      <c r="H19" s="157">
        <v>50695</v>
      </c>
      <c r="I19" s="157">
        <v>47335</v>
      </c>
      <c r="J19" s="157">
        <v>44424</v>
      </c>
      <c r="K19" s="157">
        <v>44454</v>
      </c>
      <c r="L19" s="157">
        <v>45943</v>
      </c>
      <c r="M19" s="157">
        <v>47354</v>
      </c>
      <c r="N19" s="157">
        <v>47979</v>
      </c>
      <c r="O19" s="157">
        <v>47699</v>
      </c>
      <c r="P19" s="157">
        <v>44414</v>
      </c>
      <c r="Q19" s="157">
        <v>46843</v>
      </c>
      <c r="R19" s="414"/>
      <c r="S19" s="403"/>
      <c r="T19" s="430"/>
      <c r="U19" s="430"/>
      <c r="V19" s="798"/>
      <c r="W19" s="430"/>
      <c r="X19" s="430"/>
    </row>
    <row r="20" spans="1:24" ht="15.75" customHeight="1" x14ac:dyDescent="0.2">
      <c r="A20" s="403"/>
      <c r="B20" s="413"/>
      <c r="C20" s="571"/>
      <c r="D20" s="461" t="s">
        <v>225</v>
      </c>
      <c r="E20" s="157">
        <v>436422</v>
      </c>
      <c r="F20" s="157">
        <v>429392</v>
      </c>
      <c r="G20" s="157">
        <v>416195</v>
      </c>
      <c r="H20" s="157">
        <v>400266</v>
      </c>
      <c r="I20" s="157">
        <v>384939</v>
      </c>
      <c r="J20" s="157">
        <v>373765</v>
      </c>
      <c r="K20" s="157">
        <v>371821</v>
      </c>
      <c r="L20" s="157">
        <v>372292</v>
      </c>
      <c r="M20" s="157">
        <v>363465</v>
      </c>
      <c r="N20" s="157">
        <v>356585</v>
      </c>
      <c r="O20" s="157">
        <v>356926</v>
      </c>
      <c r="P20" s="157">
        <v>359357</v>
      </c>
      <c r="Q20" s="157">
        <v>368696</v>
      </c>
      <c r="R20" s="414"/>
      <c r="S20" s="403"/>
      <c r="T20" s="798"/>
      <c r="U20" s="918"/>
      <c r="V20" s="798"/>
      <c r="W20" s="430"/>
      <c r="X20" s="430"/>
    </row>
    <row r="21" spans="1:24" ht="22.5" customHeight="1" x14ac:dyDescent="0.2">
      <c r="A21" s="403"/>
      <c r="B21" s="413"/>
      <c r="C21" s="571"/>
      <c r="D21" s="461" t="s">
        <v>214</v>
      </c>
      <c r="E21" s="157">
        <v>52659</v>
      </c>
      <c r="F21" s="157">
        <v>52439</v>
      </c>
      <c r="G21" s="157">
        <v>50910</v>
      </c>
      <c r="H21" s="157">
        <v>47858</v>
      </c>
      <c r="I21" s="157">
        <v>45857</v>
      </c>
      <c r="J21" s="157">
        <v>44426</v>
      </c>
      <c r="K21" s="157">
        <v>45115</v>
      </c>
      <c r="L21" s="157">
        <v>46758</v>
      </c>
      <c r="M21" s="157">
        <v>47446</v>
      </c>
      <c r="N21" s="157">
        <v>47260</v>
      </c>
      <c r="O21" s="157">
        <v>46075</v>
      </c>
      <c r="P21" s="157">
        <v>42902</v>
      </c>
      <c r="Q21" s="157">
        <v>44144</v>
      </c>
      <c r="R21" s="414"/>
      <c r="S21" s="403"/>
      <c r="T21" s="430"/>
      <c r="U21" s="918"/>
      <c r="V21" s="951"/>
      <c r="W21" s="798"/>
      <c r="X21" s="430"/>
    </row>
    <row r="22" spans="1:24" ht="15.75" customHeight="1" x14ac:dyDescent="0.2">
      <c r="A22" s="403"/>
      <c r="B22" s="413"/>
      <c r="C22" s="571"/>
      <c r="D22" s="461" t="s">
        <v>226</v>
      </c>
      <c r="E22" s="157">
        <v>442071</v>
      </c>
      <c r="F22" s="157">
        <v>435190</v>
      </c>
      <c r="G22" s="157">
        <v>420564</v>
      </c>
      <c r="H22" s="157">
        <v>403103</v>
      </c>
      <c r="I22" s="157">
        <v>386417</v>
      </c>
      <c r="J22" s="157">
        <v>373763</v>
      </c>
      <c r="K22" s="157">
        <v>371160</v>
      </c>
      <c r="L22" s="157">
        <v>371477</v>
      </c>
      <c r="M22" s="157">
        <v>363373</v>
      </c>
      <c r="N22" s="157">
        <v>357304</v>
      </c>
      <c r="O22" s="157">
        <v>358550</v>
      </c>
      <c r="P22" s="157">
        <v>360869</v>
      </c>
      <c r="Q22" s="157">
        <v>371395</v>
      </c>
      <c r="R22" s="414"/>
      <c r="S22" s="403"/>
      <c r="T22" s="430"/>
      <c r="U22" s="918"/>
      <c r="V22" s="951"/>
      <c r="W22" s="430"/>
      <c r="X22" s="430"/>
    </row>
    <row r="23" spans="1:24" ht="15" customHeight="1" x14ac:dyDescent="0.2">
      <c r="A23" s="403"/>
      <c r="B23" s="413"/>
      <c r="C23" s="461"/>
      <c r="D23" s="463" t="s">
        <v>325</v>
      </c>
      <c r="E23" s="157">
        <v>19573</v>
      </c>
      <c r="F23" s="157">
        <v>19048</v>
      </c>
      <c r="G23" s="157">
        <v>19269</v>
      </c>
      <c r="H23" s="157">
        <v>17962</v>
      </c>
      <c r="I23" s="157">
        <v>16382</v>
      </c>
      <c r="J23" s="157">
        <v>16004</v>
      </c>
      <c r="K23" s="157">
        <v>16416</v>
      </c>
      <c r="L23" s="157">
        <v>15934</v>
      </c>
      <c r="M23" s="157">
        <v>15852</v>
      </c>
      <c r="N23" s="157">
        <v>16578</v>
      </c>
      <c r="O23" s="157">
        <v>16974</v>
      </c>
      <c r="P23" s="157">
        <v>17030</v>
      </c>
      <c r="Q23" s="157" t="s">
        <v>385</v>
      </c>
      <c r="R23" s="414"/>
      <c r="S23" s="403"/>
      <c r="T23" s="430"/>
      <c r="U23" s="430"/>
      <c r="V23" s="798"/>
      <c r="W23" s="918"/>
      <c r="X23" s="430"/>
    </row>
    <row r="24" spans="1:24" ht="15" customHeight="1" x14ac:dyDescent="0.2">
      <c r="A24" s="403"/>
      <c r="B24" s="413"/>
      <c r="C24" s="200"/>
      <c r="D24" s="94" t="s">
        <v>215</v>
      </c>
      <c r="E24" s="157">
        <v>112752</v>
      </c>
      <c r="F24" s="157">
        <v>110580</v>
      </c>
      <c r="G24" s="157">
        <v>106552</v>
      </c>
      <c r="H24" s="157">
        <v>102708</v>
      </c>
      <c r="I24" s="157">
        <v>98664</v>
      </c>
      <c r="J24" s="157">
        <v>94473</v>
      </c>
      <c r="K24" s="157">
        <v>92870</v>
      </c>
      <c r="L24" s="157">
        <v>92365</v>
      </c>
      <c r="M24" s="157">
        <v>89538</v>
      </c>
      <c r="N24" s="157">
        <v>87430</v>
      </c>
      <c r="O24" s="157">
        <v>85406</v>
      </c>
      <c r="P24" s="157">
        <v>86377</v>
      </c>
      <c r="Q24" s="157" t="s">
        <v>385</v>
      </c>
      <c r="R24" s="414"/>
      <c r="S24" s="403"/>
      <c r="T24" s="430"/>
      <c r="U24" s="430"/>
      <c r="V24" s="798"/>
      <c r="W24" s="430"/>
      <c r="X24" s="430"/>
    </row>
    <row r="25" spans="1:24" ht="15" customHeight="1" x14ac:dyDescent="0.2">
      <c r="A25" s="403"/>
      <c r="B25" s="413"/>
      <c r="C25" s="200"/>
      <c r="D25" s="94" t="s">
        <v>163</v>
      </c>
      <c r="E25" s="157">
        <v>305545</v>
      </c>
      <c r="F25" s="157">
        <v>301386</v>
      </c>
      <c r="G25" s="157">
        <v>290458</v>
      </c>
      <c r="H25" s="157">
        <v>278239</v>
      </c>
      <c r="I25" s="157">
        <v>267072</v>
      </c>
      <c r="J25" s="157">
        <v>258847</v>
      </c>
      <c r="K25" s="157">
        <v>257254</v>
      </c>
      <c r="L25" s="157">
        <v>258581</v>
      </c>
      <c r="M25" s="157">
        <v>253410</v>
      </c>
      <c r="N25" s="157">
        <v>248976</v>
      </c>
      <c r="O25" s="157">
        <v>252090</v>
      </c>
      <c r="P25" s="157">
        <v>253543</v>
      </c>
      <c r="Q25" s="157" t="s">
        <v>385</v>
      </c>
      <c r="R25" s="414"/>
      <c r="S25" s="403"/>
      <c r="T25" s="430"/>
      <c r="U25" s="430"/>
      <c r="V25" s="798"/>
      <c r="W25" s="430"/>
      <c r="X25" s="430"/>
    </row>
    <row r="26" spans="1:24" ht="15" customHeight="1" x14ac:dyDescent="0.2">
      <c r="A26" s="403"/>
      <c r="B26" s="413"/>
      <c r="C26" s="200"/>
      <c r="D26" s="94" t="s">
        <v>216</v>
      </c>
      <c r="E26" s="157">
        <v>4201</v>
      </c>
      <c r="F26" s="157">
        <v>4176</v>
      </c>
      <c r="G26" s="157">
        <v>4285</v>
      </c>
      <c r="H26" s="157">
        <v>4194</v>
      </c>
      <c r="I26" s="157">
        <v>4299</v>
      </c>
      <c r="J26" s="157">
        <v>4439</v>
      </c>
      <c r="K26" s="157">
        <v>4620</v>
      </c>
      <c r="L26" s="157">
        <v>4597</v>
      </c>
      <c r="M26" s="157">
        <v>4573</v>
      </c>
      <c r="N26" s="157">
        <v>4320</v>
      </c>
      <c r="O26" s="157">
        <v>4080</v>
      </c>
      <c r="P26" s="157">
        <v>3919</v>
      </c>
      <c r="Q26" s="157" t="s">
        <v>385</v>
      </c>
      <c r="R26" s="414"/>
      <c r="S26" s="403"/>
      <c r="T26" s="430"/>
      <c r="U26" s="430"/>
      <c r="V26" s="798"/>
      <c r="W26" s="430"/>
      <c r="X26" s="430"/>
    </row>
    <row r="27" spans="1:24" ht="22.5" customHeight="1" x14ac:dyDescent="0.2">
      <c r="A27" s="403"/>
      <c r="B27" s="413"/>
      <c r="C27" s="571"/>
      <c r="D27" s="461" t="s">
        <v>227</v>
      </c>
      <c r="E27" s="157">
        <v>259965</v>
      </c>
      <c r="F27" s="157">
        <v>254414</v>
      </c>
      <c r="G27" s="157">
        <v>243481</v>
      </c>
      <c r="H27" s="157">
        <v>227265</v>
      </c>
      <c r="I27" s="157">
        <v>213448</v>
      </c>
      <c r="J27" s="157">
        <v>205256</v>
      </c>
      <c r="K27" s="157">
        <v>204613</v>
      </c>
      <c r="L27" s="157">
        <v>208638</v>
      </c>
      <c r="M27" s="157">
        <v>205494</v>
      </c>
      <c r="N27" s="157">
        <v>204695</v>
      </c>
      <c r="O27" s="157">
        <v>210166</v>
      </c>
      <c r="P27" s="157">
        <v>210775</v>
      </c>
      <c r="Q27" s="157">
        <v>220623</v>
      </c>
      <c r="R27" s="414"/>
      <c r="S27" s="403"/>
      <c r="T27" s="430"/>
      <c r="U27" s="832"/>
      <c r="V27" s="798"/>
      <c r="W27" s="430"/>
      <c r="X27" s="430"/>
    </row>
    <row r="28" spans="1:24" ht="15.75" customHeight="1" x14ac:dyDescent="0.2">
      <c r="A28" s="403"/>
      <c r="B28" s="413"/>
      <c r="C28" s="571"/>
      <c r="D28" s="461" t="s">
        <v>228</v>
      </c>
      <c r="E28" s="157">
        <v>234765</v>
      </c>
      <c r="F28" s="157">
        <v>233215</v>
      </c>
      <c r="G28" s="157">
        <v>227993</v>
      </c>
      <c r="H28" s="157">
        <v>223696</v>
      </c>
      <c r="I28" s="157">
        <v>218826</v>
      </c>
      <c r="J28" s="157">
        <v>212933</v>
      </c>
      <c r="K28" s="157">
        <v>211662</v>
      </c>
      <c r="L28" s="157">
        <v>209597</v>
      </c>
      <c r="M28" s="157">
        <v>205325</v>
      </c>
      <c r="N28" s="157">
        <v>199869</v>
      </c>
      <c r="O28" s="157">
        <v>194459</v>
      </c>
      <c r="P28" s="157">
        <v>192996</v>
      </c>
      <c r="Q28" s="157">
        <v>194916</v>
      </c>
      <c r="R28" s="414"/>
      <c r="S28" s="403"/>
      <c r="T28" s="430"/>
      <c r="U28" s="832"/>
      <c r="V28" s="798"/>
      <c r="W28" s="430"/>
      <c r="X28" s="430"/>
    </row>
    <row r="29" spans="1:24" ht="22.5" customHeight="1" x14ac:dyDescent="0.2">
      <c r="A29" s="403"/>
      <c r="B29" s="413"/>
      <c r="C29" s="571"/>
      <c r="D29" s="461" t="s">
        <v>229</v>
      </c>
      <c r="E29" s="157">
        <v>29692</v>
      </c>
      <c r="F29" s="157">
        <v>29350</v>
      </c>
      <c r="G29" s="157">
        <v>28913</v>
      </c>
      <c r="H29" s="157">
        <v>28439</v>
      </c>
      <c r="I29" s="157">
        <v>27569</v>
      </c>
      <c r="J29" s="157">
        <v>27129</v>
      </c>
      <c r="K29" s="157">
        <v>27126</v>
      </c>
      <c r="L29" s="157">
        <v>26829</v>
      </c>
      <c r="M29" s="157">
        <v>26290</v>
      </c>
      <c r="N29" s="157">
        <v>25993</v>
      </c>
      <c r="O29" s="157">
        <v>25928</v>
      </c>
      <c r="P29" s="157">
        <v>25902</v>
      </c>
      <c r="Q29" s="157">
        <v>26221</v>
      </c>
      <c r="R29" s="414"/>
      <c r="S29" s="403"/>
      <c r="T29" s="430"/>
      <c r="U29" s="430"/>
      <c r="V29" s="798"/>
      <c r="W29" s="430"/>
      <c r="X29" s="430"/>
    </row>
    <row r="30" spans="1:24" ht="15.75" customHeight="1" x14ac:dyDescent="0.2">
      <c r="A30" s="403"/>
      <c r="B30" s="413"/>
      <c r="C30" s="571"/>
      <c r="D30" s="461" t="s">
        <v>230</v>
      </c>
      <c r="E30" s="157">
        <v>97053</v>
      </c>
      <c r="F30" s="157">
        <v>95374</v>
      </c>
      <c r="G30" s="157">
        <v>92517</v>
      </c>
      <c r="H30" s="157">
        <v>89896</v>
      </c>
      <c r="I30" s="157">
        <v>86890</v>
      </c>
      <c r="J30" s="157">
        <v>84845</v>
      </c>
      <c r="K30" s="157">
        <v>84112</v>
      </c>
      <c r="L30" s="157">
        <v>82746</v>
      </c>
      <c r="M30" s="157">
        <v>79313</v>
      </c>
      <c r="N30" s="157">
        <v>77989</v>
      </c>
      <c r="O30" s="157">
        <v>76932</v>
      </c>
      <c r="P30" s="157">
        <v>77624</v>
      </c>
      <c r="Q30" s="157">
        <v>78121</v>
      </c>
      <c r="R30" s="414"/>
      <c r="S30" s="403"/>
      <c r="T30" s="430"/>
      <c r="U30" s="430"/>
      <c r="V30" s="798"/>
      <c r="W30" s="430"/>
      <c r="X30" s="430"/>
    </row>
    <row r="31" spans="1:24" ht="15.75" customHeight="1" x14ac:dyDescent="0.2">
      <c r="A31" s="403"/>
      <c r="B31" s="413"/>
      <c r="C31" s="571"/>
      <c r="D31" s="461" t="s">
        <v>231</v>
      </c>
      <c r="E31" s="157">
        <v>78917</v>
      </c>
      <c r="F31" s="157">
        <v>76977</v>
      </c>
      <c r="G31" s="157">
        <v>74409</v>
      </c>
      <c r="H31" s="157">
        <v>71497</v>
      </c>
      <c r="I31" s="157">
        <v>68837</v>
      </c>
      <c r="J31" s="157">
        <v>66317</v>
      </c>
      <c r="K31" s="157">
        <v>64972</v>
      </c>
      <c r="L31" s="157">
        <v>64436</v>
      </c>
      <c r="M31" s="157">
        <v>61896</v>
      </c>
      <c r="N31" s="157">
        <v>60600</v>
      </c>
      <c r="O31" s="157">
        <v>59658</v>
      </c>
      <c r="P31" s="157">
        <v>60668</v>
      </c>
      <c r="Q31" s="157">
        <v>62572</v>
      </c>
      <c r="R31" s="414"/>
      <c r="S31" s="403"/>
      <c r="T31" s="430"/>
      <c r="U31" s="430"/>
      <c r="V31" s="798"/>
      <c r="W31" s="430"/>
      <c r="X31" s="430"/>
    </row>
    <row r="32" spans="1:24" ht="15.75" customHeight="1" x14ac:dyDescent="0.2">
      <c r="A32" s="403"/>
      <c r="B32" s="413"/>
      <c r="C32" s="571"/>
      <c r="D32" s="461" t="s">
        <v>232</v>
      </c>
      <c r="E32" s="157">
        <v>97406</v>
      </c>
      <c r="F32" s="157">
        <v>96586</v>
      </c>
      <c r="G32" s="157">
        <v>93084</v>
      </c>
      <c r="H32" s="157">
        <v>88492</v>
      </c>
      <c r="I32" s="157">
        <v>83793</v>
      </c>
      <c r="J32" s="157">
        <v>80928</v>
      </c>
      <c r="K32" s="157">
        <v>79444</v>
      </c>
      <c r="L32" s="157">
        <v>79442</v>
      </c>
      <c r="M32" s="157">
        <v>76605</v>
      </c>
      <c r="N32" s="157">
        <v>76069</v>
      </c>
      <c r="O32" s="157">
        <v>77482</v>
      </c>
      <c r="P32" s="157">
        <v>78501</v>
      </c>
      <c r="Q32" s="157">
        <v>81304</v>
      </c>
      <c r="R32" s="414"/>
      <c r="S32" s="403"/>
      <c r="T32" s="430"/>
      <c r="U32" s="430"/>
      <c r="V32" s="798"/>
      <c r="W32" s="430"/>
      <c r="X32" s="430"/>
    </row>
    <row r="33" spans="1:24" ht="15.75" customHeight="1" x14ac:dyDescent="0.2">
      <c r="A33" s="403"/>
      <c r="B33" s="413"/>
      <c r="C33" s="571"/>
      <c r="D33" s="461" t="s">
        <v>233</v>
      </c>
      <c r="E33" s="157">
        <v>125338</v>
      </c>
      <c r="F33" s="157">
        <v>124673</v>
      </c>
      <c r="G33" s="157">
        <v>119826</v>
      </c>
      <c r="H33" s="157">
        <v>113204</v>
      </c>
      <c r="I33" s="157">
        <v>107862</v>
      </c>
      <c r="J33" s="157">
        <v>103367</v>
      </c>
      <c r="K33" s="157">
        <v>102705</v>
      </c>
      <c r="L33" s="157">
        <v>104230</v>
      </c>
      <c r="M33" s="157">
        <v>103983</v>
      </c>
      <c r="N33" s="157">
        <v>104573</v>
      </c>
      <c r="O33" s="157">
        <v>106398</v>
      </c>
      <c r="P33" s="157">
        <v>105070</v>
      </c>
      <c r="Q33" s="157">
        <v>109756</v>
      </c>
      <c r="R33" s="414"/>
      <c r="S33" s="403"/>
      <c r="T33" s="430"/>
      <c r="U33" s="430"/>
      <c r="V33" s="798"/>
      <c r="W33" s="430"/>
      <c r="X33" s="430"/>
    </row>
    <row r="34" spans="1:24" ht="15.75" customHeight="1" x14ac:dyDescent="0.2">
      <c r="A34" s="403"/>
      <c r="B34" s="413"/>
      <c r="C34" s="571"/>
      <c r="D34" s="461" t="s">
        <v>234</v>
      </c>
      <c r="E34" s="157">
        <v>66324</v>
      </c>
      <c r="F34" s="157">
        <v>64669</v>
      </c>
      <c r="G34" s="157">
        <v>62725</v>
      </c>
      <c r="H34" s="157">
        <v>59433</v>
      </c>
      <c r="I34" s="157">
        <v>57323</v>
      </c>
      <c r="J34" s="157">
        <v>55603</v>
      </c>
      <c r="K34" s="157">
        <v>57916</v>
      </c>
      <c r="L34" s="157">
        <v>60552</v>
      </c>
      <c r="M34" s="157">
        <v>62732</v>
      </c>
      <c r="N34" s="157">
        <v>59340</v>
      </c>
      <c r="O34" s="157">
        <v>58227</v>
      </c>
      <c r="P34" s="157">
        <v>56006</v>
      </c>
      <c r="Q34" s="157">
        <v>57565</v>
      </c>
      <c r="R34" s="414"/>
      <c r="S34" s="403"/>
      <c r="T34" s="430"/>
      <c r="U34" s="430"/>
      <c r="V34" s="801"/>
      <c r="W34" s="430"/>
      <c r="X34" s="430"/>
    </row>
    <row r="35" spans="1:24" ht="22.5" customHeight="1" x14ac:dyDescent="0.2">
      <c r="A35" s="403"/>
      <c r="B35" s="413"/>
      <c r="C35" s="571"/>
      <c r="D35" s="461" t="s">
        <v>187</v>
      </c>
      <c r="E35" s="157">
        <v>204270</v>
      </c>
      <c r="F35" s="157">
        <v>201561</v>
      </c>
      <c r="G35" s="157">
        <v>196144</v>
      </c>
      <c r="H35" s="157">
        <v>188127</v>
      </c>
      <c r="I35" s="157">
        <v>181396</v>
      </c>
      <c r="J35" s="157">
        <v>176798</v>
      </c>
      <c r="K35" s="157">
        <v>177206</v>
      </c>
      <c r="L35" s="157">
        <v>180525</v>
      </c>
      <c r="M35" s="157">
        <v>176992</v>
      </c>
      <c r="N35" s="157">
        <v>173654</v>
      </c>
      <c r="O35" s="157">
        <v>171196</v>
      </c>
      <c r="P35" s="157">
        <v>169228</v>
      </c>
      <c r="Q35" s="157">
        <v>172949</v>
      </c>
      <c r="R35" s="414"/>
      <c r="S35" s="403"/>
      <c r="T35" s="430"/>
      <c r="U35" s="430"/>
      <c r="V35" s="798"/>
      <c r="W35" s="430"/>
      <c r="X35" s="430"/>
    </row>
    <row r="36" spans="1:24" ht="15.75" customHeight="1" x14ac:dyDescent="0.2">
      <c r="A36" s="403"/>
      <c r="B36" s="413"/>
      <c r="C36" s="571"/>
      <c r="D36" s="461" t="s">
        <v>188</v>
      </c>
      <c r="E36" s="157">
        <v>85262</v>
      </c>
      <c r="F36" s="157">
        <v>83648</v>
      </c>
      <c r="G36" s="157">
        <v>80795</v>
      </c>
      <c r="H36" s="157">
        <v>77740</v>
      </c>
      <c r="I36" s="157">
        <v>75168</v>
      </c>
      <c r="J36" s="157">
        <v>72947</v>
      </c>
      <c r="K36" s="157">
        <v>73807</v>
      </c>
      <c r="L36" s="157">
        <v>73327</v>
      </c>
      <c r="M36" s="157">
        <v>71881</v>
      </c>
      <c r="N36" s="157">
        <v>69867</v>
      </c>
      <c r="O36" s="157">
        <v>68728</v>
      </c>
      <c r="P36" s="157">
        <v>68414</v>
      </c>
      <c r="Q36" s="157" t="s">
        <v>385</v>
      </c>
      <c r="R36" s="414"/>
      <c r="S36" s="403"/>
      <c r="T36" s="430"/>
      <c r="U36" s="430"/>
      <c r="V36" s="798"/>
      <c r="W36" s="430"/>
      <c r="X36" s="430"/>
    </row>
    <row r="37" spans="1:24" ht="15.75" customHeight="1" x14ac:dyDescent="0.2">
      <c r="A37" s="403"/>
      <c r="B37" s="413"/>
      <c r="C37" s="571"/>
      <c r="D37" s="461" t="s">
        <v>59</v>
      </c>
      <c r="E37" s="157">
        <v>117554</v>
      </c>
      <c r="F37" s="157">
        <v>118015</v>
      </c>
      <c r="G37" s="157">
        <v>114768</v>
      </c>
      <c r="H37" s="157">
        <v>111973</v>
      </c>
      <c r="I37" s="157">
        <v>108354</v>
      </c>
      <c r="J37" s="157">
        <v>104851</v>
      </c>
      <c r="K37" s="157">
        <v>102414</v>
      </c>
      <c r="L37" s="157">
        <v>102176</v>
      </c>
      <c r="M37" s="157">
        <v>99368</v>
      </c>
      <c r="N37" s="157">
        <v>96180</v>
      </c>
      <c r="O37" s="157">
        <v>94237</v>
      </c>
      <c r="P37" s="157">
        <v>93666</v>
      </c>
      <c r="Q37" s="157" t="s">
        <v>385</v>
      </c>
      <c r="R37" s="414"/>
      <c r="S37" s="403"/>
      <c r="T37" s="430"/>
      <c r="U37" s="430"/>
      <c r="V37" s="798"/>
      <c r="W37" s="430"/>
      <c r="X37" s="430"/>
    </row>
    <row r="38" spans="1:24" ht="15.75" customHeight="1" x14ac:dyDescent="0.2">
      <c r="A38" s="403"/>
      <c r="B38" s="413"/>
      <c r="C38" s="571"/>
      <c r="D38" s="461" t="s">
        <v>190</v>
      </c>
      <c r="E38" s="157">
        <v>32408</v>
      </c>
      <c r="F38" s="157">
        <v>31404</v>
      </c>
      <c r="G38" s="157">
        <v>30876</v>
      </c>
      <c r="H38" s="157">
        <v>29257</v>
      </c>
      <c r="I38" s="157">
        <v>27633</v>
      </c>
      <c r="J38" s="157">
        <v>26594</v>
      </c>
      <c r="K38" s="157">
        <v>26933</v>
      </c>
      <c r="L38" s="157">
        <v>26933</v>
      </c>
      <c r="M38" s="157">
        <v>26593</v>
      </c>
      <c r="N38" s="157">
        <v>27219</v>
      </c>
      <c r="O38" s="157">
        <v>26282</v>
      </c>
      <c r="P38" s="157">
        <v>25877</v>
      </c>
      <c r="Q38" s="157" t="s">
        <v>385</v>
      </c>
      <c r="R38" s="414"/>
      <c r="S38" s="403"/>
      <c r="V38" s="706"/>
    </row>
    <row r="39" spans="1:24" ht="15.75" customHeight="1" x14ac:dyDescent="0.2">
      <c r="A39" s="403"/>
      <c r="B39" s="413"/>
      <c r="C39" s="571"/>
      <c r="D39" s="461" t="s">
        <v>191</v>
      </c>
      <c r="E39" s="157">
        <v>25327</v>
      </c>
      <c r="F39" s="157">
        <v>23292</v>
      </c>
      <c r="G39" s="157">
        <v>19328</v>
      </c>
      <c r="H39" s="157">
        <v>15152</v>
      </c>
      <c r="I39" s="157">
        <v>11919</v>
      </c>
      <c r="J39" s="157">
        <v>10351</v>
      </c>
      <c r="K39" s="157">
        <v>9675</v>
      </c>
      <c r="L39" s="157">
        <v>9221</v>
      </c>
      <c r="M39" s="157">
        <v>10175</v>
      </c>
      <c r="N39" s="157">
        <v>11866</v>
      </c>
      <c r="O39" s="157">
        <v>18427</v>
      </c>
      <c r="P39" s="157">
        <v>20606</v>
      </c>
      <c r="Q39" s="157">
        <v>21799</v>
      </c>
      <c r="R39" s="414"/>
      <c r="S39" s="403"/>
      <c r="V39" s="706"/>
    </row>
    <row r="40" spans="1:24" ht="15.75" customHeight="1" x14ac:dyDescent="0.2">
      <c r="A40" s="403"/>
      <c r="B40" s="413"/>
      <c r="C40" s="571"/>
      <c r="D40" s="461" t="s">
        <v>130</v>
      </c>
      <c r="E40" s="157">
        <v>9613</v>
      </c>
      <c r="F40" s="157">
        <v>9611</v>
      </c>
      <c r="G40" s="157">
        <v>9592</v>
      </c>
      <c r="H40" s="157">
        <v>9588</v>
      </c>
      <c r="I40" s="157">
        <v>9503</v>
      </c>
      <c r="J40" s="157">
        <v>8967</v>
      </c>
      <c r="K40" s="157">
        <v>8898</v>
      </c>
      <c r="L40" s="157">
        <v>8779</v>
      </c>
      <c r="M40" s="157">
        <v>8704</v>
      </c>
      <c r="N40" s="157">
        <v>8677</v>
      </c>
      <c r="O40" s="157">
        <v>8663</v>
      </c>
      <c r="P40" s="157">
        <v>8656</v>
      </c>
      <c r="Q40" s="157">
        <v>8648</v>
      </c>
      <c r="R40" s="414"/>
      <c r="S40" s="403"/>
      <c r="V40" s="706"/>
    </row>
    <row r="41" spans="1:24" ht="15.75" customHeight="1" x14ac:dyDescent="0.2">
      <c r="A41" s="403"/>
      <c r="B41" s="413"/>
      <c r="C41" s="571"/>
      <c r="D41" s="461" t="s">
        <v>131</v>
      </c>
      <c r="E41" s="157">
        <v>20296</v>
      </c>
      <c r="F41" s="157">
        <v>20098</v>
      </c>
      <c r="G41" s="157">
        <v>19971</v>
      </c>
      <c r="H41" s="157">
        <v>19124</v>
      </c>
      <c r="I41" s="157">
        <v>18301</v>
      </c>
      <c r="J41" s="157">
        <v>17681</v>
      </c>
      <c r="K41" s="157">
        <v>17342</v>
      </c>
      <c r="L41" s="157">
        <v>17274</v>
      </c>
      <c r="M41" s="157">
        <v>17106</v>
      </c>
      <c r="N41" s="157">
        <v>17101</v>
      </c>
      <c r="O41" s="157">
        <v>17092</v>
      </c>
      <c r="P41" s="157">
        <v>17324</v>
      </c>
      <c r="Q41" s="157">
        <v>17311</v>
      </c>
      <c r="R41" s="414"/>
      <c r="S41" s="403"/>
      <c r="V41" s="706"/>
    </row>
    <row r="42" spans="1:24" s="616" customFormat="1" ht="22.5" customHeight="1" x14ac:dyDescent="0.2">
      <c r="A42" s="617"/>
      <c r="B42" s="618"/>
      <c r="C42" s="719" t="s">
        <v>288</v>
      </c>
      <c r="D42" s="719"/>
      <c r="E42" s="400"/>
      <c r="F42" s="400"/>
      <c r="G42" s="400"/>
      <c r="H42" s="400"/>
      <c r="I42" s="400"/>
      <c r="J42" s="400"/>
      <c r="K42" s="400"/>
      <c r="L42" s="400"/>
      <c r="M42" s="400"/>
      <c r="N42" s="400"/>
      <c r="O42" s="400"/>
      <c r="P42" s="400"/>
      <c r="Q42" s="400"/>
      <c r="R42" s="619"/>
      <c r="S42" s="617"/>
      <c r="V42" s="706"/>
    </row>
    <row r="43" spans="1:24" ht="15.75" customHeight="1" x14ac:dyDescent="0.2">
      <c r="A43" s="403"/>
      <c r="B43" s="413"/>
      <c r="C43" s="571"/>
      <c r="D43" s="718" t="s">
        <v>564</v>
      </c>
      <c r="E43" s="148">
        <v>48612</v>
      </c>
      <c r="F43" s="148">
        <v>47722</v>
      </c>
      <c r="G43" s="148">
        <v>46500</v>
      </c>
      <c r="H43" s="148">
        <v>45015</v>
      </c>
      <c r="I43" s="148">
        <v>43657</v>
      </c>
      <c r="J43" s="148">
        <v>42422</v>
      </c>
      <c r="K43" s="148">
        <v>41748</v>
      </c>
      <c r="L43" s="148">
        <v>41430</v>
      </c>
      <c r="M43" s="148">
        <v>40521</v>
      </c>
      <c r="N43" s="148">
        <v>40326</v>
      </c>
      <c r="O43" s="148">
        <v>41226</v>
      </c>
      <c r="P43" s="148">
        <v>41371</v>
      </c>
      <c r="Q43" s="157" t="s">
        <v>385</v>
      </c>
      <c r="R43" s="414"/>
      <c r="S43" s="403"/>
      <c r="V43" s="706"/>
    </row>
    <row r="44" spans="1:24" s="616" customFormat="1" ht="15.75" customHeight="1" x14ac:dyDescent="0.2">
      <c r="A44" s="617"/>
      <c r="B44" s="618"/>
      <c r="C44" s="620"/>
      <c r="D44" s="718" t="s">
        <v>561</v>
      </c>
      <c r="E44" s="148">
        <v>49130</v>
      </c>
      <c r="F44" s="148">
        <v>49282</v>
      </c>
      <c r="G44" s="148">
        <v>47775</v>
      </c>
      <c r="H44" s="148">
        <v>45528</v>
      </c>
      <c r="I44" s="148">
        <v>43750</v>
      </c>
      <c r="J44" s="148">
        <v>41610</v>
      </c>
      <c r="K44" s="148">
        <v>40779</v>
      </c>
      <c r="L44" s="148">
        <v>40954</v>
      </c>
      <c r="M44" s="148">
        <v>40555</v>
      </c>
      <c r="N44" s="148">
        <v>40429</v>
      </c>
      <c r="O44" s="148">
        <v>39957</v>
      </c>
      <c r="P44" s="148">
        <v>39037</v>
      </c>
      <c r="Q44" s="157" t="s">
        <v>385</v>
      </c>
      <c r="R44" s="619"/>
      <c r="S44" s="617"/>
      <c r="V44" s="706"/>
    </row>
    <row r="45" spans="1:24" ht="15.75" customHeight="1" x14ac:dyDescent="0.2">
      <c r="A45" s="403"/>
      <c r="B45" s="416"/>
      <c r="C45" s="571"/>
      <c r="D45" s="718" t="s">
        <v>559</v>
      </c>
      <c r="E45" s="148">
        <v>42542</v>
      </c>
      <c r="F45" s="148">
        <v>42213</v>
      </c>
      <c r="G45" s="148">
        <v>41026</v>
      </c>
      <c r="H45" s="148">
        <v>39577</v>
      </c>
      <c r="I45" s="148">
        <v>38282</v>
      </c>
      <c r="J45" s="148">
        <v>36721</v>
      </c>
      <c r="K45" s="148">
        <v>36094</v>
      </c>
      <c r="L45" s="148">
        <v>35535</v>
      </c>
      <c r="M45" s="148">
        <v>34461</v>
      </c>
      <c r="N45" s="148">
        <v>33683</v>
      </c>
      <c r="O45" s="148">
        <v>33023</v>
      </c>
      <c r="P45" s="148">
        <v>33449</v>
      </c>
      <c r="Q45" s="157" t="s">
        <v>385</v>
      </c>
      <c r="R45" s="414"/>
      <c r="S45" s="403"/>
      <c r="V45" s="706"/>
    </row>
    <row r="46" spans="1:24" ht="15.75" customHeight="1" x14ac:dyDescent="0.2">
      <c r="A46" s="403"/>
      <c r="B46" s="413"/>
      <c r="C46" s="571"/>
      <c r="D46" s="718" t="s">
        <v>566</v>
      </c>
      <c r="E46" s="148">
        <v>25706</v>
      </c>
      <c r="F46" s="148">
        <v>25550</v>
      </c>
      <c r="G46" s="148">
        <v>24919</v>
      </c>
      <c r="H46" s="148">
        <v>24077</v>
      </c>
      <c r="I46" s="148">
        <v>23168</v>
      </c>
      <c r="J46" s="148">
        <v>22400</v>
      </c>
      <c r="K46" s="148">
        <v>22287</v>
      </c>
      <c r="L46" s="148">
        <v>32272</v>
      </c>
      <c r="M46" s="148">
        <v>25036</v>
      </c>
      <c r="N46" s="148">
        <v>24645</v>
      </c>
      <c r="O46" s="148">
        <v>24388</v>
      </c>
      <c r="P46" s="148">
        <v>24132</v>
      </c>
      <c r="Q46" s="157" t="s">
        <v>385</v>
      </c>
      <c r="R46" s="414"/>
      <c r="S46" s="403"/>
      <c r="V46" s="706"/>
    </row>
    <row r="47" spans="1:24" ht="15.75" customHeight="1" x14ac:dyDescent="0.2">
      <c r="A47" s="403"/>
      <c r="B47" s="413"/>
      <c r="C47" s="571"/>
      <c r="D47" s="718" t="s">
        <v>565</v>
      </c>
      <c r="E47" s="148">
        <v>29904</v>
      </c>
      <c r="F47" s="148">
        <v>29022</v>
      </c>
      <c r="G47" s="148">
        <v>27464</v>
      </c>
      <c r="H47" s="148">
        <v>26235</v>
      </c>
      <c r="I47" s="148">
        <v>24998</v>
      </c>
      <c r="J47" s="148">
        <v>23835</v>
      </c>
      <c r="K47" s="148">
        <v>23425</v>
      </c>
      <c r="L47" s="148">
        <v>22882</v>
      </c>
      <c r="M47" s="148">
        <v>21694</v>
      </c>
      <c r="N47" s="148">
        <v>20795</v>
      </c>
      <c r="O47" s="148">
        <v>20287</v>
      </c>
      <c r="P47" s="148">
        <v>21132</v>
      </c>
      <c r="Q47" s="157" t="s">
        <v>385</v>
      </c>
      <c r="R47" s="414"/>
      <c r="S47" s="403"/>
      <c r="V47" s="706"/>
    </row>
    <row r="48" spans="1:24" s="417" customFormat="1" ht="22.5" customHeight="1" x14ac:dyDescent="0.2">
      <c r="A48" s="415"/>
      <c r="B48" s="416"/>
      <c r="C48" s="1563" t="s">
        <v>236</v>
      </c>
      <c r="D48" s="1564"/>
      <c r="E48" s="1564"/>
      <c r="F48" s="1564"/>
      <c r="G48" s="1564"/>
      <c r="H48" s="1564"/>
      <c r="I48" s="1564"/>
      <c r="J48" s="1564"/>
      <c r="K48" s="1564"/>
      <c r="L48" s="1564"/>
      <c r="M48" s="1564"/>
      <c r="N48" s="1564"/>
      <c r="O48" s="1564"/>
      <c r="P48" s="1564"/>
      <c r="Q48" s="1564"/>
      <c r="R48" s="442"/>
      <c r="S48" s="415"/>
      <c r="V48" s="706"/>
    </row>
    <row r="49" spans="1:22" s="417" customFormat="1" ht="10.5" customHeight="1" x14ac:dyDescent="0.2">
      <c r="A49" s="415"/>
      <c r="B49" s="416"/>
      <c r="C49" s="1565" t="s">
        <v>386</v>
      </c>
      <c r="D49" s="1565"/>
      <c r="E49" s="1565"/>
      <c r="F49" s="1565"/>
      <c r="G49" s="1565"/>
      <c r="H49" s="1565"/>
      <c r="I49" s="1565"/>
      <c r="J49" s="1565"/>
      <c r="K49" s="1565"/>
      <c r="L49" s="1565"/>
      <c r="M49" s="1565"/>
      <c r="N49" s="1565"/>
      <c r="O49" s="1565"/>
      <c r="P49" s="1565"/>
      <c r="Q49" s="1565"/>
      <c r="R49" s="442"/>
      <c r="S49" s="415"/>
    </row>
    <row r="50" spans="1:22" s="417" customFormat="1" ht="13.5" customHeight="1" x14ac:dyDescent="0.2">
      <c r="A50" s="415"/>
      <c r="B50" s="416"/>
      <c r="C50" s="445" t="s">
        <v>428</v>
      </c>
      <c r="D50" s="621"/>
      <c r="E50" s="622"/>
      <c r="F50" s="416"/>
      <c r="G50" s="622"/>
      <c r="H50" s="621"/>
      <c r="I50" s="622"/>
      <c r="J50" s="857"/>
      <c r="K50" s="551"/>
      <c r="L50" s="621"/>
      <c r="M50" s="621"/>
      <c r="N50" s="621"/>
      <c r="O50" s="621"/>
      <c r="P50" s="621"/>
      <c r="Q50" s="621"/>
      <c r="R50" s="442"/>
      <c r="S50" s="415"/>
      <c r="V50" s="706"/>
    </row>
    <row r="51" spans="1:22" x14ac:dyDescent="0.2">
      <c r="A51" s="403"/>
      <c r="B51" s="413"/>
      <c r="C51" s="413"/>
      <c r="D51" s="413"/>
      <c r="E51" s="413"/>
      <c r="F51" s="413"/>
      <c r="G51" s="413"/>
      <c r="H51" s="465"/>
      <c r="I51" s="465"/>
      <c r="J51" s="465"/>
      <c r="K51" s="465"/>
      <c r="L51" s="693"/>
      <c r="M51" s="413"/>
      <c r="N51" s="1566">
        <v>43132</v>
      </c>
      <c r="O51" s="1566"/>
      <c r="P51" s="1566"/>
      <c r="Q51" s="1566"/>
      <c r="R51" s="623">
        <v>11</v>
      </c>
      <c r="S51" s="403"/>
    </row>
    <row r="52" spans="1:22" x14ac:dyDescent="0.2">
      <c r="A52" s="430"/>
      <c r="B52" s="430"/>
      <c r="C52" s="430"/>
      <c r="D52" s="430"/>
      <c r="E52" s="430"/>
      <c r="G52" s="430"/>
      <c r="H52" s="430"/>
      <c r="I52" s="430"/>
      <c r="J52" s="430"/>
      <c r="K52" s="430"/>
      <c r="L52" s="430"/>
      <c r="M52" s="430"/>
      <c r="N52" s="430"/>
      <c r="O52" s="430"/>
      <c r="P52" s="430"/>
      <c r="Q52" s="430"/>
      <c r="R52" s="430"/>
      <c r="S52" s="430"/>
    </row>
  </sheetData>
  <mergeCells count="9">
    <mergeCell ref="C48:Q48"/>
    <mergeCell ref="C49:Q49"/>
    <mergeCell ref="N51:Q51"/>
    <mergeCell ref="B1:H1"/>
    <mergeCell ref="C5:D6"/>
    <mergeCell ref="C8:D8"/>
    <mergeCell ref="C15:D15"/>
    <mergeCell ref="C16:D16"/>
    <mergeCell ref="E6:P6"/>
  </mergeCells>
  <conditionalFormatting sqref="V7">
    <cfRule type="cellIs" dxfId="15" priority="6" operator="equal">
      <formula>"jan."</formula>
    </cfRule>
  </conditionalFormatting>
  <conditionalFormatting sqref="E7:O7">
    <cfRule type="cellIs" dxfId="14" priority="5" operator="equal">
      <formula>"jan."</formula>
    </cfRule>
  </conditionalFormatting>
  <conditionalFormatting sqref="P7">
    <cfRule type="cellIs" dxfId="13" priority="2" operator="equal">
      <formula>"jan."</formula>
    </cfRule>
  </conditionalFormatting>
  <conditionalFormatting sqref="Q7">
    <cfRule type="cellIs" dxfId="12" priority="1" operator="equal">
      <formula>"jan."</formula>
    </cfRule>
  </conditionalFormatting>
  <printOptions horizontalCentered="1"/>
  <pageMargins left="0.15748031496062992" right="0.15748031496062992" top="0.19685039370078741" bottom="0.19685039370078741" header="0" footer="0"/>
  <pageSetup paperSize="9"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Folhas de cálculo</vt:lpstr>
      </vt:variant>
      <vt:variant>
        <vt:i4>22</vt:i4>
      </vt:variant>
      <vt:variant>
        <vt:lpstr>Intervalos com nome</vt:lpstr>
      </vt:variant>
      <vt:variant>
        <vt:i4>22</vt:i4>
      </vt:variant>
    </vt:vector>
  </HeadingPairs>
  <TitlesOfParts>
    <vt:vector size="44" baseType="lpstr">
      <vt:lpstr>capa</vt:lpstr>
      <vt:lpstr>introducao</vt:lpstr>
      <vt:lpstr>fontes</vt:lpstr>
      <vt:lpstr>6populacao1</vt:lpstr>
      <vt:lpstr>7empregoINE1</vt:lpstr>
      <vt:lpstr>8desemprego_INE1</vt:lpstr>
      <vt:lpstr>9lay_off</vt:lpstr>
      <vt:lpstr>10desemprego_IEFP</vt:lpstr>
      <vt:lpstr>11desemprego_IEFP</vt:lpstr>
      <vt:lpstr>12fp_anexo C</vt:lpstr>
      <vt:lpstr>13empresarial</vt:lpstr>
      <vt:lpstr>14ganhos</vt:lpstr>
      <vt:lpstr>15salários</vt:lpstr>
      <vt:lpstr>16irct</vt:lpstr>
      <vt:lpstr>17acidentes</vt:lpstr>
      <vt:lpstr>18ssocial</vt:lpstr>
      <vt:lpstr>19ssocial </vt:lpstr>
      <vt:lpstr>20destaque</vt:lpstr>
      <vt:lpstr>21destaque</vt:lpstr>
      <vt:lpstr>22conceito</vt:lpstr>
      <vt:lpstr>23conceito</vt:lpstr>
      <vt:lpstr>contracapa</vt:lpstr>
      <vt:lpstr>'10desemprego_IEFP'!Área_de_Impressão</vt:lpstr>
      <vt:lpstr>'11desemprego_IEFP'!Área_de_Impressão</vt:lpstr>
      <vt:lpstr>'12fp_anexo C'!Área_de_Impressão</vt:lpstr>
      <vt:lpstr>'13empresarial'!Área_de_Impressão</vt:lpstr>
      <vt:lpstr>'14ganhos'!Área_de_Impressão</vt:lpstr>
      <vt:lpstr>'15salários'!Área_de_Impressão</vt:lpstr>
      <vt:lpstr>'16irct'!Área_de_Impressão</vt:lpstr>
      <vt:lpstr>'17acidentes'!Área_de_Impressão</vt:lpstr>
      <vt:lpstr>'18ssocial'!Área_de_Impressão</vt:lpstr>
      <vt:lpstr>'19ssocial '!Área_de_Impressão</vt:lpstr>
      <vt:lpstr>'20destaque'!Área_de_Impressão</vt:lpstr>
      <vt:lpstr>'21destaque'!Área_de_Impressão</vt:lpstr>
      <vt:lpstr>'22conceito'!Área_de_Impressão</vt:lpstr>
      <vt:lpstr>'23conceito'!Área_de_Impressão</vt:lpstr>
      <vt:lpstr>'6populacao1'!Área_de_Impressão</vt:lpstr>
      <vt:lpstr>'7empregoINE1'!Área_de_Impressão</vt:lpstr>
      <vt:lpstr>'8desemprego_INE1'!Área_de_Impressão</vt:lpstr>
      <vt:lpstr>'9lay_off'!Área_de_Impressão</vt:lpstr>
      <vt:lpstr>capa!Área_de_Impressão</vt:lpstr>
      <vt:lpstr>contracapa!Área_de_Impressão</vt:lpstr>
      <vt:lpstr>fontes!Área_de_Impressão</vt:lpstr>
      <vt:lpstr>introducao!Área_de_Impressão</vt:lpstr>
    </vt:vector>
  </TitlesOfParts>
  <Company>DEEP</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Boletim Estatístico</dc:title>
  <dc:creator>GEP/MSSS</dc:creator>
  <cp:lastModifiedBy>Teresa Feliciano</cp:lastModifiedBy>
  <cp:lastPrinted>2018-03-20T16:16:23Z</cp:lastPrinted>
  <dcterms:created xsi:type="dcterms:W3CDTF">2004-03-02T09:49:36Z</dcterms:created>
  <dcterms:modified xsi:type="dcterms:W3CDTF">2018-03-20T16:29:50Z</dcterms:modified>
</cp:coreProperties>
</file>